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rner\RSG Düren\Liga\Bundesliga\"/>
    </mc:Choice>
  </mc:AlternateContent>
  <bookViews>
    <workbookView xWindow="0" yWindow="0" windowWidth="28800" windowHeight="12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24" i="1" l="1"/>
  <c r="C25" i="1"/>
  <c r="C26" i="1"/>
  <c r="C27" i="1"/>
  <c r="C28" i="1"/>
  <c r="C29" i="1"/>
  <c r="C30" i="1"/>
  <c r="C31" i="1"/>
  <c r="C32" i="1"/>
  <c r="C33" i="1"/>
  <c r="C54" i="1"/>
  <c r="C55" i="1"/>
  <c r="C56" i="1"/>
  <c r="C57" i="1"/>
  <c r="C58" i="1"/>
  <c r="C59" i="1"/>
  <c r="C60" i="1"/>
  <c r="C61" i="1"/>
  <c r="C62" i="1"/>
  <c r="C45" i="1"/>
  <c r="C46" i="1"/>
  <c r="C47" i="1"/>
  <c r="C48" i="1"/>
  <c r="C49" i="1"/>
  <c r="C50" i="1"/>
  <c r="C37" i="1"/>
  <c r="C38" i="1"/>
  <c r="C39" i="1"/>
  <c r="C40" i="1"/>
  <c r="C41" i="1"/>
  <c r="C75" i="1"/>
  <c r="C76" i="1"/>
  <c r="C77" i="1"/>
  <c r="C78" i="1"/>
  <c r="C79" i="1"/>
  <c r="C66" i="1"/>
  <c r="C67" i="1"/>
  <c r="C68" i="1"/>
  <c r="C69" i="1"/>
  <c r="C70" i="1"/>
  <c r="C71" i="1"/>
  <c r="C7" i="1"/>
  <c r="C8" i="1"/>
  <c r="C9" i="1"/>
  <c r="C10" i="1"/>
  <c r="C15" i="1"/>
  <c r="C16" i="1"/>
  <c r="C17" i="1"/>
  <c r="C18" i="1"/>
  <c r="C19" i="1"/>
  <c r="C23" i="1"/>
  <c r="F17" i="1" l="1"/>
  <c r="E17" i="1"/>
  <c r="E70" i="1"/>
  <c r="F70" i="1"/>
  <c r="E76" i="1"/>
  <c r="F76" i="1"/>
  <c r="E49" i="1"/>
  <c r="F49" i="1"/>
  <c r="F59" i="1"/>
  <c r="E59" i="1"/>
  <c r="F31" i="1"/>
  <c r="E31" i="1"/>
  <c r="F23" i="1"/>
  <c r="C21" i="1"/>
  <c r="E23" i="1"/>
  <c r="F8" i="1"/>
  <c r="E8" i="1"/>
  <c r="F79" i="1"/>
  <c r="E79" i="1"/>
  <c r="F38" i="1"/>
  <c r="E38" i="1"/>
  <c r="C52" i="1"/>
  <c r="F19" i="1"/>
  <c r="E19" i="1"/>
  <c r="C12" i="1"/>
  <c r="E15" i="1"/>
  <c r="F15" i="1"/>
  <c r="C4" i="1"/>
  <c r="E7" i="1"/>
  <c r="F7" i="1"/>
  <c r="E68" i="1"/>
  <c r="F68" i="1"/>
  <c r="E78" i="1"/>
  <c r="F78" i="1"/>
  <c r="F41" i="1"/>
  <c r="E41" i="1"/>
  <c r="C35" i="1"/>
  <c r="E37" i="1"/>
  <c r="F37" i="1"/>
  <c r="E47" i="1"/>
  <c r="F47" i="1"/>
  <c r="F57" i="1"/>
  <c r="E57" i="1"/>
  <c r="F33" i="1"/>
  <c r="E33" i="1"/>
  <c r="F29" i="1"/>
  <c r="E29" i="1"/>
  <c r="E25" i="1"/>
  <c r="F25" i="1"/>
  <c r="E9" i="1"/>
  <c r="F9" i="1"/>
  <c r="F66" i="1"/>
  <c r="E66" i="1"/>
  <c r="C64" i="1"/>
  <c r="E39" i="1"/>
  <c r="F39" i="1"/>
  <c r="C43" i="1"/>
  <c r="F45" i="1"/>
  <c r="E45" i="1"/>
  <c r="F55" i="1"/>
  <c r="E55" i="1"/>
  <c r="E16" i="1"/>
  <c r="F16" i="1"/>
  <c r="E69" i="1"/>
  <c r="F69" i="1"/>
  <c r="C73" i="1"/>
  <c r="F75" i="1"/>
  <c r="E75" i="1"/>
  <c r="F48" i="1"/>
  <c r="E48" i="1"/>
  <c r="E62" i="1"/>
  <c r="F62" i="1"/>
  <c r="F18" i="1"/>
  <c r="E18" i="1"/>
  <c r="F10" i="1"/>
  <c r="E10" i="1"/>
  <c r="F71" i="1"/>
  <c r="E71" i="1"/>
  <c r="F67" i="1"/>
  <c r="E67" i="1"/>
  <c r="F77" i="1"/>
  <c r="E77" i="1"/>
  <c r="F40" i="1"/>
  <c r="E40" i="1"/>
  <c r="F50" i="1"/>
  <c r="E50" i="1"/>
  <c r="F60" i="1"/>
  <c r="E60" i="1"/>
  <c r="E56" i="1"/>
  <c r="F56" i="1"/>
  <c r="E24" i="1"/>
  <c r="F24" i="1"/>
  <c r="E73" i="1" l="1"/>
  <c r="F73" i="1"/>
  <c r="F64" i="1"/>
  <c r="E64" i="1"/>
  <c r="F52" i="1"/>
  <c r="E52" i="1"/>
  <c r="F21" i="1"/>
  <c r="E21" i="1"/>
  <c r="F4" i="1"/>
  <c r="E4" i="1"/>
  <c r="F43" i="1"/>
  <c r="E43" i="1"/>
  <c r="F35" i="1"/>
  <c r="E35" i="1"/>
  <c r="C81" i="1"/>
  <c r="F12" i="1"/>
  <c r="E12" i="1"/>
  <c r="E81" i="1" l="1"/>
  <c r="F81" i="1"/>
</calcChain>
</file>

<file path=xl/sharedStrings.xml><?xml version="1.0" encoding="utf-8"?>
<sst xmlns="http://schemas.openxmlformats.org/spreadsheetml/2006/main" count="296" uniqueCount="93">
  <si>
    <t>Bogenligaschützenliste</t>
  </si>
  <si>
    <t>Bogen 2. Bundesliga Nord / Schützeneinsätze</t>
  </si>
  <si>
    <t>BSC BB Berlin 2</t>
  </si>
  <si>
    <t>Schnitt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</si>
  <si>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</si>
  <si>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</si>
  <si>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</si>
  <si>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</si>
  <si>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</si>
  <si>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</si>
  <si>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</si>
  <si>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</si>
  <si>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</si>
  <si>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</si>
  <si>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</si>
  <si>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</si>
  <si>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</si>
  <si>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</si>
  <si>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</si>
  <si>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</si>
  <si>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</si>
  <si>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</si>
  <si>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</si>
  <si>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</si>
  <si>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</si>
  <si>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</si>
  <si>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</si>
  <si>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</si>
  <si>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</si>
  <si>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</si>
  <si>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</si>
  <si>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</si>
  <si>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Barme, Vincent</t>
  </si>
  <si>
    <t>Idensen, Elina</t>
  </si>
  <si>
    <t>Reisenweber, Clea Josina</t>
  </si>
  <si>
    <t>Greiwe, Ben Lennard</t>
  </si>
  <si>
    <t>Heinold, Hagen</t>
  </si>
  <si>
    <t>Lorenz, Emma</t>
  </si>
  <si>
    <t>Lucks, Lisa</t>
  </si>
  <si>
    <t>Pedrys, Roman</t>
  </si>
  <si>
    <t>Schmidt, Carlo</t>
  </si>
  <si>
    <t>Skoeries, Eric</t>
  </si>
  <si>
    <t>Breitbach, Christoph</t>
  </si>
  <si>
    <t>1. BSC Nordheide</t>
  </si>
  <si>
    <t>Knüppel, Heiko</t>
  </si>
  <si>
    <t>Krömer, Phillip</t>
  </si>
  <si>
    <t>Lott, Astrid</t>
  </si>
  <si>
    <t>Lott, Jens</t>
  </si>
  <si>
    <t>Magath, Kirsten</t>
  </si>
  <si>
    <t>Moghaddam, Hamid</t>
  </si>
  <si>
    <t>Mohrmann, Mark</t>
  </si>
  <si>
    <t>Rauther, Axel</t>
  </si>
  <si>
    <t>Meyer, Janos</t>
  </si>
  <si>
    <t>SG Norderstedt</t>
  </si>
  <si>
    <t>Abraham, Knut</t>
  </si>
  <si>
    <t>Bogen, Lion</t>
  </si>
  <si>
    <t>Gäde, Niels</t>
  </si>
  <si>
    <t>Jacubczik, Knut</t>
  </si>
  <si>
    <t>Sobirey, Frank</t>
  </si>
  <si>
    <t>Wolf, Markus</t>
  </si>
  <si>
    <t>TuS GW Holten</t>
  </si>
  <si>
    <t>Angerstein, Andreas</t>
  </si>
  <si>
    <t>Heinzen, Frank</t>
  </si>
  <si>
    <t>Kathage, Marc</t>
  </si>
  <si>
    <t>Repking, Niklas</t>
  </si>
  <si>
    <t>Swinnty, Mirko</t>
  </si>
  <si>
    <t>BSG Aachen</t>
  </si>
  <si>
    <t>Bremer, Tilman</t>
  </si>
  <si>
    <t>Eßer, Jonas</t>
  </si>
  <si>
    <t>Grummel, Joshua</t>
  </si>
  <si>
    <t xml:space="preserve">Sander, Marco </t>
  </si>
  <si>
    <t>van Dijck, Claire</t>
  </si>
  <si>
    <t>KKB Köln</t>
  </si>
  <si>
    <t>Arend, Alexandra</t>
  </si>
  <si>
    <t>Arend, Stephan</t>
  </si>
  <si>
    <t>Cakir, Nermin</t>
  </si>
  <si>
    <t>Danielzyk, Beatrice</t>
  </si>
  <si>
    <t>Hütten, Peter</t>
  </si>
  <si>
    <t>Stichler, Karsten</t>
  </si>
  <si>
    <t>SV GutsMuths Jena</t>
  </si>
  <si>
    <t>Hermann, Andreas</t>
  </si>
  <si>
    <t>Olschewski, Vincent</t>
  </si>
  <si>
    <t>Scheiding, Adrian-Erik</t>
  </si>
  <si>
    <t>Schwarz, Charline</t>
  </si>
  <si>
    <t>Tar, Zsolt</t>
  </si>
  <si>
    <t>Hammer SC 2008</t>
  </si>
  <si>
    <t>Bonnermann, Lukas</t>
  </si>
  <si>
    <t>Buschkamp, Johannes</t>
  </si>
  <si>
    <t>Hoffmann, Lars-Derek</t>
  </si>
  <si>
    <t>Müller, Felix</t>
  </si>
  <si>
    <t>Rose, Max</t>
  </si>
  <si>
    <t>Witte, Leonas Simon</t>
  </si>
  <si>
    <t>Liga-Durchschnitt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</si>
</sst>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3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2" fontId="1" fillId="0" borderId="0" xfId="1" applyNumberFormat="1" applyFont="1" applyAlignment="1" applyProtection="1">
      <alignment horizontal="center"/>
      <protection locked="0"/>
    </xf>
    <xf numFmtId="1" fontId="1" fillId="0" borderId="0" xfId="1" applyNumberFormat="1" applyFont="1" applyAlignment="1" applyProtection="1">
      <alignment horizontal="center"/>
      <protection locked="0"/>
    </xf>
    <xf numFmtId="2" fontId="1" fillId="2" borderId="0" xfId="1" applyNumberFormat="1" applyFont="1" applyFill="1" applyAlignment="1" applyProtection="1">
      <alignment horizontal="center"/>
      <protection locked="0"/>
    </xf>
    <xf numFmtId="1" fontId="1" fillId="2" borderId="0" xfId="1" applyNumberFormat="1" applyFont="1" applyFill="1" applyAlignment="1" applyProtection="1">
      <alignment horizontal="center"/>
      <protection locked="0"/>
    </xf>
    <xf numFmtId="1" fontId="3" fillId="0" borderId="0" xfId="1" applyNumberFormat="1"/>
    <xf numFmtId="1" fontId="0" fillId="0" borderId="0" xfId="0" applyNumberFormat="1"/>
    <xf numFmtId="1" fontId="3" fillId="2" borderId="0" xfId="1" applyNumberFormat="1" applyFill="1"/>
    <xf numFmtId="2" fontId="3" fillId="0" borderId="0" xfId="1" applyNumberFormat="1"/>
    <xf numFmtId="2" fontId="0" fillId="0" borderId="0" xfId="0" applyNumberFormat="1"/>
    <xf numFmtId="0" fontId="4" fillId="0" borderId="0" xfId="1" applyNumberFormat="1" applyFont="1" applyAlignment="1" applyProtection="1">
      <alignment horizontal="left"/>
      <protection locked="0"/>
    </xf>
    <xf numFmtId="0" fontId="5" fillId="0" borderId="0" xfId="1" applyNumberFormat="1" applyFont="1" applyAlignment="1" applyProtection="1">
      <alignment horizontal="left"/>
      <protection locked="0"/>
    </xf>
    <xf numFmtId="1" fontId="3" fillId="2" borderId="0" xfId="1" applyNumberFormat="1" applyFill="1" applyAlignment="1">
      <alignment horizontal="center"/>
    </xf>
    <xf numFmtId="1" fontId="6" fillId="0" borderId="0" xfId="1" applyNumberFormat="1" applyFont="1"/>
    <xf numFmtId="1" fontId="2" fillId="0" borderId="0" xfId="0" applyNumberFormat="1" applyFont="1"/>
    <xf numFmtId="1" fontId="2" fillId="2" borderId="0" xfId="1" applyNumberFormat="1" applyFont="1" applyFill="1" applyAlignment="1" applyProtection="1">
      <alignment horizontal="center"/>
      <protection locked="0"/>
    </xf>
    <xf numFmtId="1" fontId="2" fillId="0" borderId="0" xfId="1" applyNumberFormat="1" applyFont="1" applyFill="1" applyAlignment="1" applyProtection="1">
      <alignment horizontal="center"/>
      <protection locked="0"/>
    </xf>
    <xf numFmtId="1" fontId="2" fillId="3" borderId="0" xfId="1" applyNumberFormat="1" applyFont="1" applyFill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1" fontId="1" fillId="0" borderId="0" xfId="1" applyNumberFormat="1" applyFont="1" applyFill="1" applyAlignment="1" applyProtection="1">
      <alignment horizontal="center"/>
      <protection locked="0"/>
    </xf>
    <xf numFmtId="1" fontId="0" fillId="0" borderId="0" xfId="0" applyNumberFormat="1" applyFill="1"/>
    <xf numFmtId="2" fontId="1" fillId="0" borderId="0" xfId="1" applyNumberFormat="1" applyFont="1" applyFill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5" fillId="0" borderId="0" xfId="1" applyNumberFormat="1" applyFont="1" applyFill="1" applyAlignment="1" applyProtection="1">
      <alignment horizontal="left"/>
      <protection locked="0"/>
    </xf>
    <xf numFmtId="1" fontId="0" fillId="0" borderId="0" xfId="0" applyNumberFormat="1" applyFill="1" applyAlignment="1">
      <alignment horizontal="center"/>
    </xf>
    <xf numFmtId="0" fontId="3" fillId="4" borderId="0" xfId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tabSelected="1" topLeftCell="A46" workbookViewId="0">
      <selection activeCell="AM66" sqref="AM66"/>
    </sheetView>
  </sheetViews>
  <sheetFormatPr baseColWidth="10" defaultRowHeight="15" x14ac:dyDescent="0.25"/>
  <cols>
    <col min="1" max="1" width="26.7109375" customWidth="1"/>
    <col min="2" max="2" width="7.140625" bestFit="1" customWidth="1"/>
    <col min="3" max="4" width="7.140625" style="9" customWidth="1"/>
    <col min="5" max="5" width="7.140625" style="12" customWidth="1"/>
    <col min="6" max="6" width="7.140625" style="17" customWidth="1"/>
    <col min="7" max="15" width="3.7109375" bestFit="1" customWidth="1"/>
    <col min="16" max="34" width="4.7109375" bestFit="1" customWidth="1"/>
  </cols>
  <sheetData>
    <row r="1" spans="1:34" ht="26.25" x14ac:dyDescent="0.4">
      <c r="A1" s="13" t="s">
        <v>0</v>
      </c>
      <c r="B1" s="1"/>
      <c r="C1" s="8"/>
      <c r="D1" s="8"/>
      <c r="E1" s="11"/>
      <c r="F1" s="1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6.25" x14ac:dyDescent="0.4">
      <c r="A2" s="13" t="s">
        <v>1</v>
      </c>
      <c r="B2" s="1"/>
      <c r="C2" s="8"/>
      <c r="D2" s="8"/>
      <c r="E2" s="11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4" spans="1:34" ht="18.75" x14ac:dyDescent="0.3">
      <c r="A4" s="14" t="s">
        <v>79</v>
      </c>
      <c r="B4" s="1"/>
      <c r="C4" s="7">
        <f>SUM(C6:C10)</f>
        <v>4566</v>
      </c>
      <c r="D4" s="15">
        <v>81</v>
      </c>
      <c r="E4" s="6">
        <f>SUM(C4/D4/2/3)</f>
        <v>9.3950617283950617</v>
      </c>
      <c r="F4" s="20">
        <f>SUM(C4/D4/2/3*60)</f>
        <v>563.7037037037037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2"/>
      <c r="B5" s="3" t="s">
        <v>3</v>
      </c>
      <c r="C5" s="7"/>
      <c r="D5" s="7"/>
      <c r="E5" s="6"/>
      <c r="F5" s="18"/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  <c r="T5" s="3" t="s">
        <v>17</v>
      </c>
      <c r="U5" s="3" t="s">
        <v>18</v>
      </c>
      <c r="V5" s="3" t="s">
        <v>19</v>
      </c>
      <c r="W5" s="3" t="s">
        <v>20</v>
      </c>
      <c r="X5" s="3" t="s">
        <v>21</v>
      </c>
      <c r="Y5" s="3" t="s">
        <v>22</v>
      </c>
      <c r="Z5" s="3" t="s">
        <v>23</v>
      </c>
      <c r="AA5" s="3" t="s">
        <v>24</v>
      </c>
      <c r="AB5" s="3" t="s">
        <v>25</v>
      </c>
      <c r="AC5" s="3" t="s">
        <v>26</v>
      </c>
      <c r="AD5" s="3" t="s">
        <v>27</v>
      </c>
      <c r="AE5" s="3" t="s">
        <v>28</v>
      </c>
      <c r="AF5" s="3" t="s">
        <v>29</v>
      </c>
      <c r="AG5" s="3" t="s">
        <v>30</v>
      </c>
      <c r="AH5" s="3" t="s">
        <v>31</v>
      </c>
    </row>
    <row r="6" spans="1:34" x14ac:dyDescent="0.25">
      <c r="A6" s="2" t="s">
        <v>80</v>
      </c>
      <c r="B6" s="4">
        <v>0</v>
      </c>
      <c r="C6" s="7"/>
      <c r="D6" s="7"/>
      <c r="E6" s="6"/>
      <c r="F6" s="1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5">
      <c r="A7" s="2" t="s">
        <v>81</v>
      </c>
      <c r="B7" s="4">
        <v>73</v>
      </c>
      <c r="C7" s="7">
        <f>SUM(G7:AH7)</f>
        <v>954</v>
      </c>
      <c r="D7" s="7">
        <v>53</v>
      </c>
      <c r="E7" s="6">
        <f>SUM(C7/D7/2)</f>
        <v>9</v>
      </c>
      <c r="F7" s="18">
        <f>SUM(C7/D7/2*60)</f>
        <v>540</v>
      </c>
      <c r="G7" s="5">
        <v>86</v>
      </c>
      <c r="H7" s="5">
        <v>87</v>
      </c>
      <c r="I7" s="5">
        <v>59</v>
      </c>
      <c r="J7" s="5">
        <v>90</v>
      </c>
      <c r="K7" s="5">
        <v>52</v>
      </c>
      <c r="L7" s="5">
        <v>56</v>
      </c>
      <c r="M7" s="5">
        <v>74</v>
      </c>
      <c r="N7" s="1"/>
      <c r="O7" s="1"/>
      <c r="P7" s="1"/>
      <c r="Q7" s="5">
        <v>55</v>
      </c>
      <c r="R7" s="1"/>
      <c r="S7" s="5">
        <v>89</v>
      </c>
      <c r="T7" s="1"/>
      <c r="U7" s="5">
        <v>53</v>
      </c>
      <c r="V7" s="5">
        <v>77</v>
      </c>
      <c r="W7" s="5">
        <v>88</v>
      </c>
      <c r="X7" s="1"/>
      <c r="Y7" s="1"/>
      <c r="Z7" s="1"/>
      <c r="AA7" s="5">
        <v>88</v>
      </c>
      <c r="AB7" s="1"/>
      <c r="AC7" s="1"/>
      <c r="AD7" s="1"/>
      <c r="AE7" s="1"/>
      <c r="AF7" s="1"/>
      <c r="AG7" s="1"/>
      <c r="AH7" s="1"/>
    </row>
    <row r="8" spans="1:34" x14ac:dyDescent="0.25">
      <c r="A8" s="2" t="s">
        <v>82</v>
      </c>
      <c r="B8" s="4">
        <v>73</v>
      </c>
      <c r="C8" s="7">
        <f>SUM(G8:AH8)</f>
        <v>1545</v>
      </c>
      <c r="D8" s="7">
        <v>81</v>
      </c>
      <c r="E8" s="6">
        <f>SUM(C8/D8/2)</f>
        <v>9.5370370370370363</v>
      </c>
      <c r="F8" s="18">
        <f>SUM(C8/D8/2*60)</f>
        <v>572.22222222222217</v>
      </c>
      <c r="G8" s="5">
        <v>97</v>
      </c>
      <c r="H8" s="5">
        <v>98</v>
      </c>
      <c r="I8" s="5">
        <v>55</v>
      </c>
      <c r="J8" s="5">
        <v>95</v>
      </c>
      <c r="K8" s="5">
        <v>59</v>
      </c>
      <c r="L8" s="5">
        <v>60</v>
      </c>
      <c r="M8" s="5">
        <v>76</v>
      </c>
      <c r="N8" s="5">
        <v>56</v>
      </c>
      <c r="O8" s="5">
        <v>96</v>
      </c>
      <c r="P8" s="5">
        <v>57</v>
      </c>
      <c r="Q8" s="5">
        <v>59</v>
      </c>
      <c r="R8" s="5">
        <v>75</v>
      </c>
      <c r="S8" s="5">
        <v>92</v>
      </c>
      <c r="T8" s="5">
        <v>76</v>
      </c>
      <c r="U8" s="5">
        <v>60</v>
      </c>
      <c r="V8" s="5">
        <v>76</v>
      </c>
      <c r="W8" s="5">
        <v>96</v>
      </c>
      <c r="X8" s="5">
        <v>57</v>
      </c>
      <c r="Y8" s="5">
        <v>55</v>
      </c>
      <c r="Z8" s="5">
        <v>57</v>
      </c>
      <c r="AA8" s="5">
        <v>93</v>
      </c>
      <c r="AB8" s="1"/>
      <c r="AC8" s="1"/>
      <c r="AD8" s="1"/>
      <c r="AE8" s="1"/>
      <c r="AF8" s="1"/>
      <c r="AG8" s="1"/>
      <c r="AH8" s="1"/>
    </row>
    <row r="9" spans="1:34" x14ac:dyDescent="0.25">
      <c r="A9" s="2" t="s">
        <v>83</v>
      </c>
      <c r="B9" s="4">
        <v>74</v>
      </c>
      <c r="C9" s="7">
        <f>SUM(G9:AH9)</f>
        <v>1556</v>
      </c>
      <c r="D9" s="7">
        <v>81</v>
      </c>
      <c r="E9" s="6">
        <f>SUM(C9/D9/2)</f>
        <v>9.6049382716049383</v>
      </c>
      <c r="F9" s="20">
        <f>SUM(C9/D9/2*60)</f>
        <v>576.2962962962963</v>
      </c>
      <c r="G9" s="5">
        <v>97</v>
      </c>
      <c r="H9" s="5">
        <v>90</v>
      </c>
      <c r="I9" s="5">
        <v>58</v>
      </c>
      <c r="J9" s="5">
        <v>94</v>
      </c>
      <c r="K9" s="5">
        <v>59</v>
      </c>
      <c r="L9" s="5">
        <v>59</v>
      </c>
      <c r="M9" s="5">
        <v>79</v>
      </c>
      <c r="N9" s="5">
        <v>58</v>
      </c>
      <c r="O9" s="5">
        <v>93</v>
      </c>
      <c r="P9" s="5">
        <v>59</v>
      </c>
      <c r="Q9" s="5">
        <v>58</v>
      </c>
      <c r="R9" s="5">
        <v>77</v>
      </c>
      <c r="S9" s="5">
        <v>96</v>
      </c>
      <c r="T9" s="5">
        <v>74</v>
      </c>
      <c r="U9" s="5">
        <v>59</v>
      </c>
      <c r="V9" s="5">
        <v>78</v>
      </c>
      <c r="W9" s="5">
        <v>98</v>
      </c>
      <c r="X9" s="5">
        <v>58</v>
      </c>
      <c r="Y9" s="5">
        <v>57</v>
      </c>
      <c r="Z9" s="5">
        <v>60</v>
      </c>
      <c r="AA9" s="5">
        <v>95</v>
      </c>
      <c r="AB9" s="1"/>
      <c r="AC9" s="1"/>
      <c r="AD9" s="1"/>
      <c r="AE9" s="1"/>
      <c r="AF9" s="1"/>
      <c r="AG9" s="1"/>
      <c r="AH9" s="1"/>
    </row>
    <row r="10" spans="1:34" x14ac:dyDescent="0.25">
      <c r="A10" s="2" t="s">
        <v>84</v>
      </c>
      <c r="B10" s="4">
        <v>63</v>
      </c>
      <c r="C10" s="7">
        <f>SUM(G10:AH10)</f>
        <v>511</v>
      </c>
      <c r="D10" s="7">
        <v>28</v>
      </c>
      <c r="E10" s="6">
        <f>SUM(C10/D10/2)</f>
        <v>9.125</v>
      </c>
      <c r="F10" s="18">
        <f>SUM(C10/D10/2*60)</f>
        <v>547.5</v>
      </c>
      <c r="G10" s="1"/>
      <c r="H10" s="1"/>
      <c r="I10" s="1"/>
      <c r="J10" s="1"/>
      <c r="K10" s="1"/>
      <c r="L10" s="1"/>
      <c r="M10" s="1"/>
      <c r="N10" s="5">
        <v>57</v>
      </c>
      <c r="O10" s="5">
        <v>96</v>
      </c>
      <c r="P10" s="5">
        <v>56</v>
      </c>
      <c r="Q10" s="1"/>
      <c r="R10" s="5">
        <v>72</v>
      </c>
      <c r="S10" s="1"/>
      <c r="T10" s="5">
        <v>69</v>
      </c>
      <c r="U10" s="1"/>
      <c r="V10" s="1"/>
      <c r="W10" s="1"/>
      <c r="X10" s="5">
        <v>52</v>
      </c>
      <c r="Y10" s="5">
        <v>54</v>
      </c>
      <c r="Z10" s="5">
        <v>55</v>
      </c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C11" s="22"/>
      <c r="D11" s="23"/>
      <c r="E11" s="24"/>
      <c r="F11" s="19"/>
    </row>
    <row r="12" spans="1:34" ht="18.75" x14ac:dyDescent="0.3">
      <c r="A12" s="14" t="s">
        <v>85</v>
      </c>
      <c r="B12" s="1"/>
      <c r="C12" s="7">
        <f>SUM(C14:C19)</f>
        <v>4643</v>
      </c>
      <c r="D12" s="15">
        <v>83</v>
      </c>
      <c r="E12" s="6">
        <f t="shared" ref="E12:E19" si="0">SUM(C12/D12/2)</f>
        <v>27.96987951807229</v>
      </c>
      <c r="F12" s="20">
        <f>SUM(C12/D12/2/3*60)</f>
        <v>559.39759036144574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5">
      <c r="A13" s="2"/>
      <c r="B13" s="3" t="s">
        <v>3</v>
      </c>
      <c r="C13" s="7"/>
      <c r="D13" s="7"/>
      <c r="E13" s="6"/>
      <c r="F13" s="18"/>
      <c r="G13" s="3" t="s">
        <v>4</v>
      </c>
      <c r="H13" s="3" t="s">
        <v>5</v>
      </c>
      <c r="I13" s="3" t="s">
        <v>6</v>
      </c>
      <c r="J13" s="3" t="s">
        <v>7</v>
      </c>
      <c r="K13" s="3" t="s">
        <v>8</v>
      </c>
      <c r="L13" s="3" t="s">
        <v>9</v>
      </c>
      <c r="M13" s="3" t="s">
        <v>10</v>
      </c>
      <c r="N13" s="3" t="s">
        <v>11</v>
      </c>
      <c r="O13" s="3" t="s">
        <v>12</v>
      </c>
      <c r="P13" s="3" t="s">
        <v>13</v>
      </c>
      <c r="Q13" s="3" t="s">
        <v>14</v>
      </c>
      <c r="R13" s="3" t="s">
        <v>15</v>
      </c>
      <c r="S13" s="3" t="s">
        <v>16</v>
      </c>
      <c r="T13" s="3" t="s">
        <v>17</v>
      </c>
      <c r="U13" s="3" t="s">
        <v>18</v>
      </c>
      <c r="V13" s="3" t="s">
        <v>19</v>
      </c>
      <c r="W13" s="3" t="s">
        <v>20</v>
      </c>
      <c r="X13" s="3" t="s">
        <v>21</v>
      </c>
      <c r="Y13" s="3" t="s">
        <v>22</v>
      </c>
      <c r="Z13" s="3" t="s">
        <v>23</v>
      </c>
      <c r="AA13" s="3" t="s">
        <v>24</v>
      </c>
      <c r="AB13" s="3" t="s">
        <v>25</v>
      </c>
      <c r="AC13" s="3" t="s">
        <v>26</v>
      </c>
      <c r="AD13" s="3" t="s">
        <v>27</v>
      </c>
      <c r="AE13" s="3" t="s">
        <v>28</v>
      </c>
      <c r="AF13" s="3" t="s">
        <v>29</v>
      </c>
      <c r="AG13" s="3" t="s">
        <v>30</v>
      </c>
      <c r="AH13" s="3" t="s">
        <v>31</v>
      </c>
    </row>
    <row r="14" spans="1:34" x14ac:dyDescent="0.25">
      <c r="A14" s="2" t="s">
        <v>86</v>
      </c>
      <c r="B14" s="4">
        <v>0</v>
      </c>
      <c r="C14" s="7"/>
      <c r="D14" s="7"/>
      <c r="E14" s="6"/>
      <c r="F14" s="1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A15" s="2" t="s">
        <v>87</v>
      </c>
      <c r="B15" s="4">
        <v>57</v>
      </c>
      <c r="C15" s="7">
        <f t="shared" ref="C15:C19" si="1">SUM(G15:AH15)</f>
        <v>173</v>
      </c>
      <c r="D15" s="7">
        <v>10</v>
      </c>
      <c r="E15" s="6">
        <f t="shared" si="0"/>
        <v>8.65</v>
      </c>
      <c r="F15" s="18">
        <f t="shared" ref="F15:F19" si="2">SUM(C15/D15/2*60)</f>
        <v>519</v>
      </c>
      <c r="G15" s="1"/>
      <c r="H15" s="1"/>
      <c r="I15" s="1"/>
      <c r="J15" s="1"/>
      <c r="K15" s="1"/>
      <c r="L15" s="1"/>
      <c r="M15" s="1"/>
      <c r="N15" s="1"/>
      <c r="O15" s="5">
        <v>63</v>
      </c>
      <c r="P15" s="1"/>
      <c r="Q15" s="1"/>
      <c r="R15" s="1"/>
      <c r="S15" s="1"/>
      <c r="T15" s="1"/>
      <c r="U15" s="5">
        <v>55</v>
      </c>
      <c r="V15" s="5">
        <v>55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2" t="s">
        <v>88</v>
      </c>
      <c r="B16" s="4">
        <v>75</v>
      </c>
      <c r="C16" s="7">
        <f t="shared" si="1"/>
        <v>1359</v>
      </c>
      <c r="D16" s="7">
        <v>72</v>
      </c>
      <c r="E16" s="6">
        <f t="shared" si="0"/>
        <v>9.4375</v>
      </c>
      <c r="F16" s="18">
        <f t="shared" si="2"/>
        <v>566.25</v>
      </c>
      <c r="G16" s="5">
        <v>75</v>
      </c>
      <c r="H16" s="5">
        <v>94</v>
      </c>
      <c r="I16" s="5">
        <v>78</v>
      </c>
      <c r="J16" s="5">
        <v>58</v>
      </c>
      <c r="K16" s="5">
        <v>57</v>
      </c>
      <c r="L16" s="5">
        <v>77</v>
      </c>
      <c r="M16" s="5">
        <v>72</v>
      </c>
      <c r="N16" s="5">
        <v>71</v>
      </c>
      <c r="O16" s="1"/>
      <c r="P16" s="5">
        <v>78</v>
      </c>
      <c r="Q16" s="5">
        <v>56</v>
      </c>
      <c r="R16" s="5">
        <v>78</v>
      </c>
      <c r="S16" s="5">
        <v>94</v>
      </c>
      <c r="T16" s="5">
        <v>78</v>
      </c>
      <c r="U16" s="5">
        <v>54</v>
      </c>
      <c r="V16" s="1"/>
      <c r="W16" s="1"/>
      <c r="X16" s="5">
        <v>96</v>
      </c>
      <c r="Y16" s="5">
        <v>94</v>
      </c>
      <c r="Z16" s="5">
        <v>57</v>
      </c>
      <c r="AA16" s="5">
        <v>92</v>
      </c>
      <c r="AB16" s="1"/>
      <c r="AC16" s="1"/>
      <c r="AD16" s="1"/>
      <c r="AE16" s="1"/>
      <c r="AF16" s="1"/>
      <c r="AG16" s="1"/>
      <c r="AH16" s="1"/>
    </row>
    <row r="17" spans="1:34" x14ac:dyDescent="0.25">
      <c r="A17" s="2" t="s">
        <v>89</v>
      </c>
      <c r="B17" s="4">
        <v>75</v>
      </c>
      <c r="C17" s="7">
        <f t="shared" si="1"/>
        <v>911</v>
      </c>
      <c r="D17" s="7">
        <v>49</v>
      </c>
      <c r="E17" s="6">
        <f t="shared" si="0"/>
        <v>9.295918367346939</v>
      </c>
      <c r="F17" s="18">
        <f t="shared" si="2"/>
        <v>557.75510204081638</v>
      </c>
      <c r="G17" s="5">
        <v>75</v>
      </c>
      <c r="H17" s="5">
        <v>96</v>
      </c>
      <c r="I17" s="5">
        <v>74</v>
      </c>
      <c r="J17" s="5">
        <v>54</v>
      </c>
      <c r="K17" s="5">
        <v>56</v>
      </c>
      <c r="L17" s="5">
        <v>76</v>
      </c>
      <c r="M17" s="5">
        <v>77</v>
      </c>
      <c r="N17" s="1"/>
      <c r="O17" s="1"/>
      <c r="P17" s="1"/>
      <c r="Q17" s="1"/>
      <c r="R17" s="1"/>
      <c r="S17" s="5">
        <v>93</v>
      </c>
      <c r="T17" s="1"/>
      <c r="U17" s="1"/>
      <c r="V17" s="5">
        <v>56</v>
      </c>
      <c r="W17" s="5">
        <v>72</v>
      </c>
      <c r="X17" s="1"/>
      <c r="Y17" s="5">
        <v>89</v>
      </c>
      <c r="Z17" s="1"/>
      <c r="AA17" s="5">
        <v>93</v>
      </c>
      <c r="AB17" s="1"/>
      <c r="AC17" s="1"/>
      <c r="AD17" s="1"/>
      <c r="AE17" s="1"/>
      <c r="AF17" s="1"/>
      <c r="AG17" s="1"/>
      <c r="AH17" s="1"/>
    </row>
    <row r="18" spans="1:34" x14ac:dyDescent="0.25">
      <c r="A18" s="2" t="s">
        <v>90</v>
      </c>
      <c r="B18" s="4">
        <v>73</v>
      </c>
      <c r="C18" s="7">
        <f t="shared" si="1"/>
        <v>1243</v>
      </c>
      <c r="D18" s="7">
        <v>67</v>
      </c>
      <c r="E18" s="6">
        <f t="shared" si="0"/>
        <v>9.2761194029850742</v>
      </c>
      <c r="F18" s="18">
        <f t="shared" si="2"/>
        <v>556.56716417910445</v>
      </c>
      <c r="G18" s="5">
        <v>77</v>
      </c>
      <c r="H18" s="5">
        <v>94</v>
      </c>
      <c r="I18" s="5">
        <v>77</v>
      </c>
      <c r="J18" s="5">
        <v>56</v>
      </c>
      <c r="K18" s="5">
        <v>54</v>
      </c>
      <c r="L18" s="5">
        <v>73</v>
      </c>
      <c r="M18" s="5">
        <v>76</v>
      </c>
      <c r="N18" s="5">
        <v>76</v>
      </c>
      <c r="O18" s="5">
        <v>76</v>
      </c>
      <c r="P18" s="5">
        <v>76</v>
      </c>
      <c r="Q18" s="5">
        <v>52</v>
      </c>
      <c r="R18" s="5">
        <v>73</v>
      </c>
      <c r="S18" s="1"/>
      <c r="T18" s="5">
        <v>75</v>
      </c>
      <c r="U18" s="1"/>
      <c r="V18" s="1"/>
      <c r="W18" s="5">
        <v>71</v>
      </c>
      <c r="X18" s="5">
        <v>87</v>
      </c>
      <c r="Y18" s="1"/>
      <c r="Z18" s="5">
        <v>56</v>
      </c>
      <c r="AA18" s="5">
        <v>94</v>
      </c>
      <c r="AB18" s="1"/>
      <c r="AC18" s="1"/>
      <c r="AD18" s="1"/>
      <c r="AE18" s="1"/>
      <c r="AF18" s="1"/>
      <c r="AG18" s="1"/>
      <c r="AH18" s="1"/>
    </row>
    <row r="19" spans="1:34" x14ac:dyDescent="0.25">
      <c r="A19" s="2" t="s">
        <v>91</v>
      </c>
      <c r="B19" s="4">
        <v>73</v>
      </c>
      <c r="C19" s="7">
        <f t="shared" si="1"/>
        <v>957</v>
      </c>
      <c r="D19" s="7">
        <v>51</v>
      </c>
      <c r="E19" s="6">
        <f t="shared" si="0"/>
        <v>9.382352941176471</v>
      </c>
      <c r="F19" s="18">
        <f t="shared" si="2"/>
        <v>562.94117647058829</v>
      </c>
      <c r="G19" s="1"/>
      <c r="H19" s="1"/>
      <c r="I19" s="1"/>
      <c r="J19" s="1"/>
      <c r="K19" s="1"/>
      <c r="L19" s="1"/>
      <c r="M19" s="1"/>
      <c r="N19" s="5">
        <v>76</v>
      </c>
      <c r="O19" s="5">
        <v>73</v>
      </c>
      <c r="P19" s="5">
        <v>76</v>
      </c>
      <c r="Q19" s="5">
        <v>55</v>
      </c>
      <c r="R19" s="5">
        <v>73</v>
      </c>
      <c r="S19" s="5">
        <v>96</v>
      </c>
      <c r="T19" s="5">
        <v>75</v>
      </c>
      <c r="U19" s="5">
        <v>57</v>
      </c>
      <c r="V19" s="5">
        <v>58</v>
      </c>
      <c r="W19" s="5">
        <v>74</v>
      </c>
      <c r="X19" s="5">
        <v>93</v>
      </c>
      <c r="Y19" s="5">
        <v>95</v>
      </c>
      <c r="Z19" s="5">
        <v>56</v>
      </c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E20" s="24"/>
      <c r="F20" s="19"/>
    </row>
    <row r="21" spans="1:34" ht="18.75" x14ac:dyDescent="0.3">
      <c r="A21" s="14" t="s">
        <v>2</v>
      </c>
      <c r="B21" s="1"/>
      <c r="C21" s="15">
        <f>SUM(C23:C33)</f>
        <v>4519</v>
      </c>
      <c r="D21" s="15">
        <v>81</v>
      </c>
      <c r="E21" s="6">
        <f>SUM(C21/D21/2/3)</f>
        <v>9.2983539094650212</v>
      </c>
      <c r="F21" s="20">
        <f>SUM(C21/D21/2/3*60)</f>
        <v>557.90123456790127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25">
      <c r="A22" s="2"/>
      <c r="B22" s="3" t="s">
        <v>3</v>
      </c>
      <c r="C22" s="7"/>
      <c r="D22" s="7"/>
      <c r="E22" s="6"/>
      <c r="F22" s="18"/>
      <c r="G22" s="3" t="s">
        <v>4</v>
      </c>
      <c r="H22" s="3" t="s">
        <v>5</v>
      </c>
      <c r="I22" s="3" t="s">
        <v>6</v>
      </c>
      <c r="J22" s="3" t="s">
        <v>7</v>
      </c>
      <c r="K22" s="3" t="s">
        <v>8</v>
      </c>
      <c r="L22" s="3" t="s">
        <v>9</v>
      </c>
      <c r="M22" s="3" t="s">
        <v>10</v>
      </c>
      <c r="N22" s="3" t="s">
        <v>11</v>
      </c>
      <c r="O22" s="3" t="s">
        <v>12</v>
      </c>
      <c r="P22" s="3" t="s">
        <v>13</v>
      </c>
      <c r="Q22" s="3" t="s">
        <v>14</v>
      </c>
      <c r="R22" s="3" t="s">
        <v>15</v>
      </c>
      <c r="S22" s="3" t="s">
        <v>16</v>
      </c>
      <c r="T22" s="3" t="s">
        <v>17</v>
      </c>
      <c r="U22" s="3" t="s">
        <v>18</v>
      </c>
      <c r="V22" s="3" t="s">
        <v>19</v>
      </c>
      <c r="W22" s="3" t="s">
        <v>20</v>
      </c>
      <c r="X22" s="3" t="s">
        <v>21</v>
      </c>
      <c r="Y22" s="3" t="s">
        <v>22</v>
      </c>
      <c r="Z22" s="3" t="s">
        <v>23</v>
      </c>
      <c r="AA22" s="3" t="s">
        <v>24</v>
      </c>
      <c r="AB22" s="3" t="s">
        <v>25</v>
      </c>
      <c r="AC22" s="3" t="s">
        <v>26</v>
      </c>
      <c r="AD22" s="3" t="s">
        <v>27</v>
      </c>
      <c r="AE22" s="3" t="s">
        <v>28</v>
      </c>
      <c r="AF22" s="3" t="s">
        <v>29</v>
      </c>
      <c r="AG22" s="3" t="s">
        <v>30</v>
      </c>
      <c r="AH22" s="3" t="s">
        <v>31</v>
      </c>
    </row>
    <row r="23" spans="1:34" x14ac:dyDescent="0.25">
      <c r="A23" s="2" t="s">
        <v>32</v>
      </c>
      <c r="B23" s="4">
        <v>72</v>
      </c>
      <c r="C23" s="7">
        <f>SUM(G23:AH23)</f>
        <v>1009</v>
      </c>
      <c r="D23" s="7">
        <v>55</v>
      </c>
      <c r="E23" s="6">
        <f>SUM(C23/D23/2)</f>
        <v>9.172727272727272</v>
      </c>
      <c r="F23" s="18">
        <f>SUM(C23/D23/2*60)</f>
        <v>550.36363636363626</v>
      </c>
      <c r="G23" s="5">
        <v>74</v>
      </c>
      <c r="H23" s="5">
        <v>91</v>
      </c>
      <c r="I23" s="5">
        <v>52</v>
      </c>
      <c r="J23" s="5">
        <v>58</v>
      </c>
      <c r="K23" s="5">
        <v>55</v>
      </c>
      <c r="L23" s="5">
        <v>63</v>
      </c>
      <c r="M23" s="5">
        <v>55</v>
      </c>
      <c r="N23" s="1"/>
      <c r="O23" s="1"/>
      <c r="P23" s="1"/>
      <c r="Q23" s="1"/>
      <c r="R23" s="1"/>
      <c r="S23" s="1"/>
      <c r="T23" s="1"/>
      <c r="U23" s="5">
        <v>95</v>
      </c>
      <c r="V23" s="5">
        <v>59</v>
      </c>
      <c r="W23" s="5">
        <v>94</v>
      </c>
      <c r="X23" s="5">
        <v>93</v>
      </c>
      <c r="Y23" s="5">
        <v>51</v>
      </c>
      <c r="Z23" s="5">
        <v>94</v>
      </c>
      <c r="AA23" s="5">
        <v>75</v>
      </c>
      <c r="AB23" s="1"/>
      <c r="AC23" s="1"/>
      <c r="AD23" s="1"/>
      <c r="AE23" s="1"/>
      <c r="AF23" s="1"/>
      <c r="AG23" s="1"/>
      <c r="AH23" s="1"/>
    </row>
    <row r="24" spans="1:34" x14ac:dyDescent="0.25">
      <c r="A24" s="2" t="s">
        <v>33</v>
      </c>
      <c r="B24" s="4">
        <v>70</v>
      </c>
      <c r="C24" s="7">
        <f t="shared" ref="C24:C79" si="3">SUM(G24:AH24)</f>
        <v>493</v>
      </c>
      <c r="D24" s="7">
        <v>26</v>
      </c>
      <c r="E24" s="6">
        <f t="shared" ref="E24:E79" si="4">SUM(C24/D24/2)</f>
        <v>9.4807692307692299</v>
      </c>
      <c r="F24" s="18">
        <f t="shared" ref="F24:F79" si="5">SUM(C24/D24/2*60)</f>
        <v>568.84615384615381</v>
      </c>
      <c r="G24" s="1"/>
      <c r="H24" s="1"/>
      <c r="I24" s="1"/>
      <c r="J24" s="1"/>
      <c r="K24" s="1"/>
      <c r="L24" s="1"/>
      <c r="M24" s="1"/>
      <c r="N24" s="5">
        <v>97</v>
      </c>
      <c r="O24" s="5">
        <v>93</v>
      </c>
      <c r="P24" s="5">
        <v>74</v>
      </c>
      <c r="Q24" s="5">
        <v>56</v>
      </c>
      <c r="R24" s="5">
        <v>56</v>
      </c>
      <c r="S24" s="5">
        <v>59</v>
      </c>
      <c r="T24" s="5">
        <v>58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25">
      <c r="A25" s="2" t="s">
        <v>34</v>
      </c>
      <c r="B25" s="4">
        <v>81</v>
      </c>
      <c r="C25" s="7">
        <f t="shared" si="3"/>
        <v>567</v>
      </c>
      <c r="D25" s="7">
        <v>30</v>
      </c>
      <c r="E25" s="6">
        <f t="shared" si="4"/>
        <v>9.4499999999999993</v>
      </c>
      <c r="F25" s="18">
        <f t="shared" si="5"/>
        <v>567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5">
        <v>93</v>
      </c>
      <c r="V25" s="5">
        <v>55</v>
      </c>
      <c r="W25" s="5">
        <v>97</v>
      </c>
      <c r="X25" s="5">
        <v>92</v>
      </c>
      <c r="Y25" s="5">
        <v>57</v>
      </c>
      <c r="Z25" s="5">
        <v>94</v>
      </c>
      <c r="AA25" s="5">
        <v>79</v>
      </c>
      <c r="AB25" s="1"/>
      <c r="AC25" s="1"/>
      <c r="AD25" s="1"/>
      <c r="AE25" s="1"/>
      <c r="AF25" s="1"/>
      <c r="AG25" s="1"/>
      <c r="AH25" s="1"/>
    </row>
    <row r="26" spans="1:34" x14ac:dyDescent="0.25">
      <c r="A26" s="2" t="s">
        <v>35</v>
      </c>
      <c r="B26" s="4">
        <v>0</v>
      </c>
      <c r="C26" s="7">
        <f t="shared" si="3"/>
        <v>0</v>
      </c>
      <c r="D26" s="7"/>
      <c r="E26" s="6"/>
      <c r="F26" s="1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25">
      <c r="A27" s="2" t="s">
        <v>36</v>
      </c>
      <c r="B27" s="4">
        <v>0</v>
      </c>
      <c r="C27" s="7">
        <f t="shared" si="3"/>
        <v>0</v>
      </c>
      <c r="D27" s="7"/>
      <c r="E27" s="6"/>
      <c r="F27" s="1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25">
      <c r="A28" s="2" t="s">
        <v>37</v>
      </c>
      <c r="B28" s="4">
        <v>0</v>
      </c>
      <c r="C28" s="7">
        <f t="shared" si="3"/>
        <v>0</v>
      </c>
      <c r="D28" s="7"/>
      <c r="E28" s="6"/>
      <c r="F28" s="1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25">
      <c r="A29" s="2" t="s">
        <v>38</v>
      </c>
      <c r="B29" s="4">
        <v>75</v>
      </c>
      <c r="C29" s="7">
        <f t="shared" si="3"/>
        <v>1053</v>
      </c>
      <c r="D29" s="7">
        <v>56</v>
      </c>
      <c r="E29" s="6">
        <f t="shared" si="4"/>
        <v>9.4017857142857135</v>
      </c>
      <c r="F29" s="18">
        <f t="shared" si="5"/>
        <v>564.10714285714278</v>
      </c>
      <c r="G29" s="1"/>
      <c r="H29" s="1"/>
      <c r="I29" s="1"/>
      <c r="J29" s="1"/>
      <c r="K29" s="1"/>
      <c r="L29" s="1"/>
      <c r="M29" s="1"/>
      <c r="N29" s="5">
        <v>91</v>
      </c>
      <c r="O29" s="5">
        <v>93</v>
      </c>
      <c r="P29" s="5">
        <v>76</v>
      </c>
      <c r="Q29" s="5">
        <v>57</v>
      </c>
      <c r="R29" s="5">
        <v>54</v>
      </c>
      <c r="S29" s="5">
        <v>59</v>
      </c>
      <c r="T29" s="5">
        <v>58</v>
      </c>
      <c r="U29" s="5">
        <v>94</v>
      </c>
      <c r="V29" s="5">
        <v>56</v>
      </c>
      <c r="W29" s="5">
        <v>94</v>
      </c>
      <c r="X29" s="5">
        <v>93</v>
      </c>
      <c r="Y29" s="5">
        <v>57</v>
      </c>
      <c r="Z29" s="5">
        <v>94</v>
      </c>
      <c r="AA29" s="5">
        <v>77</v>
      </c>
      <c r="AB29" s="1"/>
      <c r="AC29" s="1"/>
      <c r="AD29" s="1"/>
      <c r="AE29" s="1"/>
      <c r="AF29" s="1"/>
      <c r="AG29" s="1"/>
      <c r="AH29" s="1"/>
    </row>
    <row r="30" spans="1:34" x14ac:dyDescent="0.25">
      <c r="A30" s="2" t="s">
        <v>39</v>
      </c>
      <c r="B30" s="4">
        <v>0</v>
      </c>
      <c r="C30" s="7">
        <f t="shared" si="3"/>
        <v>0</v>
      </c>
      <c r="D30" s="7"/>
      <c r="E30" s="6"/>
      <c r="F30" s="1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5">
      <c r="A31" s="2" t="s">
        <v>40</v>
      </c>
      <c r="B31" s="4">
        <v>62</v>
      </c>
      <c r="C31" s="7">
        <f t="shared" si="3"/>
        <v>434</v>
      </c>
      <c r="D31" s="7">
        <v>25</v>
      </c>
      <c r="E31" s="6">
        <f t="shared" si="4"/>
        <v>8.68</v>
      </c>
      <c r="F31" s="18">
        <f t="shared" si="5"/>
        <v>520.79999999999995</v>
      </c>
      <c r="G31" s="5">
        <v>71</v>
      </c>
      <c r="H31" s="5">
        <v>90</v>
      </c>
      <c r="I31" s="5">
        <v>51</v>
      </c>
      <c r="J31" s="5">
        <v>52</v>
      </c>
      <c r="K31" s="5">
        <v>53</v>
      </c>
      <c r="L31" s="5">
        <v>65</v>
      </c>
      <c r="M31" s="5">
        <v>52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25">
      <c r="A32" s="2" t="s">
        <v>41</v>
      </c>
      <c r="B32" s="4">
        <v>0</v>
      </c>
      <c r="C32" s="7">
        <f t="shared" si="3"/>
        <v>0</v>
      </c>
      <c r="D32" s="7"/>
      <c r="E32" s="6"/>
      <c r="F32" s="1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25">
      <c r="A33" s="2" t="s">
        <v>42</v>
      </c>
      <c r="B33" s="4">
        <v>68</v>
      </c>
      <c r="C33" s="7">
        <f t="shared" si="3"/>
        <v>963</v>
      </c>
      <c r="D33" s="7">
        <v>51</v>
      </c>
      <c r="E33" s="6">
        <f t="shared" si="4"/>
        <v>9.4411764705882355</v>
      </c>
      <c r="F33" s="18">
        <f t="shared" si="5"/>
        <v>566.47058823529414</v>
      </c>
      <c r="G33" s="5">
        <v>76</v>
      </c>
      <c r="H33" s="5">
        <v>97</v>
      </c>
      <c r="I33" s="5">
        <v>56</v>
      </c>
      <c r="J33" s="5">
        <v>58</v>
      </c>
      <c r="K33" s="5">
        <v>53</v>
      </c>
      <c r="L33" s="5">
        <v>74</v>
      </c>
      <c r="M33" s="5">
        <v>57</v>
      </c>
      <c r="N33" s="5">
        <v>93</v>
      </c>
      <c r="O33" s="5">
        <v>93</v>
      </c>
      <c r="P33" s="5">
        <v>74</v>
      </c>
      <c r="Q33" s="5">
        <v>58</v>
      </c>
      <c r="R33" s="5">
        <v>58</v>
      </c>
      <c r="S33" s="5">
        <v>57</v>
      </c>
      <c r="T33" s="5">
        <v>59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5">
      <c r="C34" s="22"/>
      <c r="D34" s="23"/>
      <c r="E34" s="24"/>
      <c r="F34" s="19"/>
    </row>
    <row r="35" spans="1:34" ht="18.75" x14ac:dyDescent="0.3">
      <c r="A35" s="14" t="s">
        <v>60</v>
      </c>
      <c r="B35" s="1"/>
      <c r="C35" s="7">
        <f>SUM(C37:C41)</f>
        <v>4697</v>
      </c>
      <c r="D35" s="15">
        <v>85</v>
      </c>
      <c r="E35" s="6">
        <f>SUM(C35/D35/2/3)</f>
        <v>9.2098039215686267</v>
      </c>
      <c r="F35" s="20">
        <f>SUM(C35/D35/2/3*60)</f>
        <v>552.58823529411757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5">
      <c r="A36" s="2"/>
      <c r="B36" s="3" t="s">
        <v>3</v>
      </c>
      <c r="C36" s="7"/>
      <c r="D36" s="7"/>
      <c r="E36" s="6"/>
      <c r="F36" s="18"/>
      <c r="G36" s="3" t="s">
        <v>4</v>
      </c>
      <c r="H36" s="3" t="s">
        <v>5</v>
      </c>
      <c r="I36" s="3" t="s">
        <v>6</v>
      </c>
      <c r="J36" s="3" t="s">
        <v>7</v>
      </c>
      <c r="K36" s="3" t="s">
        <v>8</v>
      </c>
      <c r="L36" s="3" t="s">
        <v>9</v>
      </c>
      <c r="M36" s="3" t="s">
        <v>10</v>
      </c>
      <c r="N36" s="3" t="s">
        <v>11</v>
      </c>
      <c r="O36" s="3" t="s">
        <v>12</v>
      </c>
      <c r="P36" s="3" t="s">
        <v>13</v>
      </c>
      <c r="Q36" s="3" t="s">
        <v>14</v>
      </c>
      <c r="R36" s="3" t="s">
        <v>15</v>
      </c>
      <c r="S36" s="3" t="s">
        <v>16</v>
      </c>
      <c r="T36" s="3" t="s">
        <v>17</v>
      </c>
      <c r="U36" s="3" t="s">
        <v>18</v>
      </c>
      <c r="V36" s="3" t="s">
        <v>19</v>
      </c>
      <c r="W36" s="3" t="s">
        <v>20</v>
      </c>
      <c r="X36" s="3" t="s">
        <v>21</v>
      </c>
      <c r="Y36" s="3" t="s">
        <v>22</v>
      </c>
      <c r="Z36" s="3" t="s">
        <v>23</v>
      </c>
      <c r="AA36" s="3" t="s">
        <v>24</v>
      </c>
      <c r="AB36" s="3" t="s">
        <v>25</v>
      </c>
      <c r="AC36" s="3" t="s">
        <v>26</v>
      </c>
      <c r="AD36" s="3" t="s">
        <v>27</v>
      </c>
      <c r="AE36" s="3" t="s">
        <v>28</v>
      </c>
      <c r="AF36" s="3" t="s">
        <v>29</v>
      </c>
      <c r="AG36" s="3" t="s">
        <v>30</v>
      </c>
      <c r="AH36" s="3" t="s">
        <v>31</v>
      </c>
    </row>
    <row r="37" spans="1:34" x14ac:dyDescent="0.25">
      <c r="A37" s="2" t="s">
        <v>61</v>
      </c>
      <c r="B37" s="4">
        <v>86</v>
      </c>
      <c r="C37" s="7">
        <f>SUM(G37:AH37)</f>
        <v>86</v>
      </c>
      <c r="D37" s="7">
        <v>5</v>
      </c>
      <c r="E37" s="6">
        <f>SUM(C37/D37/2)</f>
        <v>8.6</v>
      </c>
      <c r="F37" s="18">
        <f>SUM(C37/D37/2*60)</f>
        <v>516</v>
      </c>
      <c r="G37" s="5">
        <v>86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5">
      <c r="A38" s="2" t="s">
        <v>62</v>
      </c>
      <c r="B38" s="4">
        <v>74</v>
      </c>
      <c r="C38" s="7">
        <f>SUM(G38:AH38)</f>
        <v>1499</v>
      </c>
      <c r="D38" s="7">
        <v>80</v>
      </c>
      <c r="E38" s="6">
        <f>SUM(C38/D38/2)</f>
        <v>9.3687500000000004</v>
      </c>
      <c r="F38" s="18">
        <f>SUM(C38/D38/2*60)</f>
        <v>562.125</v>
      </c>
      <c r="G38" s="5">
        <v>95</v>
      </c>
      <c r="H38" s="5">
        <v>94</v>
      </c>
      <c r="I38" s="5">
        <v>56</v>
      </c>
      <c r="J38" s="5">
        <v>54</v>
      </c>
      <c r="K38" s="5">
        <v>75</v>
      </c>
      <c r="L38" s="5">
        <v>59</v>
      </c>
      <c r="M38" s="5">
        <v>55</v>
      </c>
      <c r="N38" s="5">
        <v>78</v>
      </c>
      <c r="O38" s="5">
        <v>75</v>
      </c>
      <c r="P38" s="5">
        <v>55</v>
      </c>
      <c r="Q38" s="5">
        <v>56</v>
      </c>
      <c r="R38" s="5">
        <v>71</v>
      </c>
      <c r="S38" s="5">
        <v>89</v>
      </c>
      <c r="T38" s="1"/>
      <c r="U38" s="5">
        <v>95</v>
      </c>
      <c r="V38" s="5">
        <v>55</v>
      </c>
      <c r="W38" s="5">
        <v>95</v>
      </c>
      <c r="X38" s="5">
        <v>94</v>
      </c>
      <c r="Y38" s="5">
        <v>97</v>
      </c>
      <c r="Z38" s="5">
        <v>56</v>
      </c>
      <c r="AA38" s="5">
        <v>95</v>
      </c>
      <c r="AB38" s="1"/>
      <c r="AC38" s="1"/>
      <c r="AD38" s="1"/>
      <c r="AE38" s="1"/>
      <c r="AF38" s="1"/>
      <c r="AG38" s="1"/>
      <c r="AH38" s="1"/>
    </row>
    <row r="39" spans="1:34" x14ac:dyDescent="0.25">
      <c r="A39" s="2" t="s">
        <v>63</v>
      </c>
      <c r="B39" s="4">
        <v>83</v>
      </c>
      <c r="C39" s="7">
        <f>SUM(G39:AH39)</f>
        <v>752</v>
      </c>
      <c r="D39" s="7">
        <v>41</v>
      </c>
      <c r="E39" s="6">
        <f>SUM(C39/D39/2)</f>
        <v>9.1707317073170724</v>
      </c>
      <c r="F39" s="18">
        <f>SUM(C39/D39/2*60)</f>
        <v>550.2439024390244</v>
      </c>
      <c r="G39" s="1"/>
      <c r="H39" s="1"/>
      <c r="I39" s="1"/>
      <c r="J39" s="1"/>
      <c r="K39" s="1"/>
      <c r="L39" s="1"/>
      <c r="M39" s="1"/>
      <c r="N39" s="5">
        <v>74</v>
      </c>
      <c r="O39" s="5">
        <v>72</v>
      </c>
      <c r="P39" s="1"/>
      <c r="Q39" s="1"/>
      <c r="R39" s="1"/>
      <c r="S39" s="1"/>
      <c r="T39" s="5">
        <v>92</v>
      </c>
      <c r="U39" s="5">
        <v>89</v>
      </c>
      <c r="V39" s="1"/>
      <c r="W39" s="5">
        <v>92</v>
      </c>
      <c r="X39" s="5">
        <v>92</v>
      </c>
      <c r="Y39" s="5">
        <v>94</v>
      </c>
      <c r="Z39" s="5">
        <v>56</v>
      </c>
      <c r="AA39" s="5">
        <v>91</v>
      </c>
      <c r="AB39" s="1"/>
      <c r="AC39" s="1"/>
      <c r="AD39" s="1"/>
      <c r="AE39" s="1"/>
      <c r="AF39" s="1"/>
      <c r="AG39" s="1"/>
      <c r="AH39" s="1"/>
    </row>
    <row r="40" spans="1:34" x14ac:dyDescent="0.25">
      <c r="A40" s="2" t="s">
        <v>64</v>
      </c>
      <c r="B40" s="4">
        <v>72</v>
      </c>
      <c r="C40" s="7">
        <f>SUM(G40:AH40)</f>
        <v>1313</v>
      </c>
      <c r="D40" s="7">
        <v>72</v>
      </c>
      <c r="E40" s="6">
        <f>SUM(C40/D40/2)</f>
        <v>9.1180555555555554</v>
      </c>
      <c r="F40" s="18">
        <f>SUM(C40/D40/2*60)</f>
        <v>547.08333333333337</v>
      </c>
      <c r="G40" s="5">
        <v>94</v>
      </c>
      <c r="H40" s="5">
        <v>96</v>
      </c>
      <c r="I40" s="5">
        <v>55</v>
      </c>
      <c r="J40" s="5">
        <v>45</v>
      </c>
      <c r="K40" s="5">
        <v>74</v>
      </c>
      <c r="L40" s="5">
        <v>52</v>
      </c>
      <c r="M40" s="5">
        <v>55</v>
      </c>
      <c r="N40" s="1"/>
      <c r="O40" s="1"/>
      <c r="P40" s="5">
        <v>56</v>
      </c>
      <c r="Q40" s="5">
        <v>55</v>
      </c>
      <c r="R40" s="5">
        <v>72</v>
      </c>
      <c r="S40" s="5">
        <v>90</v>
      </c>
      <c r="T40" s="5">
        <v>90</v>
      </c>
      <c r="U40" s="5">
        <v>96</v>
      </c>
      <c r="V40" s="5">
        <v>58</v>
      </c>
      <c r="W40" s="5">
        <v>92</v>
      </c>
      <c r="X40" s="5">
        <v>90</v>
      </c>
      <c r="Y40" s="5">
        <v>91</v>
      </c>
      <c r="Z40" s="5">
        <v>52</v>
      </c>
      <c r="AA40" s="1"/>
      <c r="AB40" s="1"/>
      <c r="AC40" s="1"/>
      <c r="AD40" s="1"/>
      <c r="AE40" s="1"/>
      <c r="AF40" s="1"/>
      <c r="AG40" s="1"/>
      <c r="AH40" s="1"/>
    </row>
    <row r="41" spans="1:34" x14ac:dyDescent="0.25">
      <c r="A41" s="2" t="s">
        <v>65</v>
      </c>
      <c r="B41" s="4">
        <v>69</v>
      </c>
      <c r="C41" s="7">
        <f>SUM(G41:AH41)</f>
        <v>1047</v>
      </c>
      <c r="D41" s="7">
        <v>57</v>
      </c>
      <c r="E41" s="6">
        <f>SUM(C41/D41/2)</f>
        <v>9.1842105263157894</v>
      </c>
      <c r="F41" s="18">
        <f>SUM(C41/D41/2*60)</f>
        <v>551.0526315789474</v>
      </c>
      <c r="G41" s="1"/>
      <c r="H41" s="5">
        <v>92</v>
      </c>
      <c r="I41" s="5">
        <v>53</v>
      </c>
      <c r="J41" s="5">
        <v>57</v>
      </c>
      <c r="K41" s="5">
        <v>76</v>
      </c>
      <c r="L41" s="5">
        <v>57</v>
      </c>
      <c r="M41" s="5">
        <v>56</v>
      </c>
      <c r="N41" s="5">
        <v>76</v>
      </c>
      <c r="O41" s="5">
        <v>73</v>
      </c>
      <c r="P41" s="5">
        <v>54</v>
      </c>
      <c r="Q41" s="5">
        <v>55</v>
      </c>
      <c r="R41" s="5">
        <v>74</v>
      </c>
      <c r="S41" s="5">
        <v>94</v>
      </c>
      <c r="T41" s="5">
        <v>91</v>
      </c>
      <c r="U41" s="1"/>
      <c r="V41" s="5">
        <v>52</v>
      </c>
      <c r="W41" s="1"/>
      <c r="X41" s="1"/>
      <c r="Y41" s="1"/>
      <c r="Z41" s="1"/>
      <c r="AA41" s="5">
        <v>87</v>
      </c>
      <c r="AB41" s="1"/>
      <c r="AC41" s="1"/>
      <c r="AD41" s="1"/>
      <c r="AE41" s="1"/>
      <c r="AF41" s="1"/>
      <c r="AG41" s="1"/>
      <c r="AH41" s="1"/>
    </row>
    <row r="42" spans="1:34" x14ac:dyDescent="0.25">
      <c r="C42" s="22"/>
      <c r="D42" s="23"/>
      <c r="E42" s="24"/>
      <c r="F42" s="19"/>
    </row>
    <row r="43" spans="1:34" ht="18.75" x14ac:dyDescent="0.3">
      <c r="A43" s="14" t="s">
        <v>53</v>
      </c>
      <c r="B43" s="1"/>
      <c r="C43" s="7">
        <f>SUM(C45:C50)</f>
        <v>4353</v>
      </c>
      <c r="D43" s="15">
        <v>80</v>
      </c>
      <c r="E43" s="6">
        <f>SUM(C43/D43/2/3)</f>
        <v>9.0687499999999996</v>
      </c>
      <c r="F43" s="20">
        <f>SUM(C43/D43/2/3*60)</f>
        <v>544.125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25">
      <c r="A44" s="2"/>
      <c r="B44" s="3" t="s">
        <v>3</v>
      </c>
      <c r="C44" s="7"/>
      <c r="D44" s="7"/>
      <c r="E44" s="6"/>
      <c r="F44" s="18"/>
      <c r="G44" s="3" t="s">
        <v>4</v>
      </c>
      <c r="H44" s="3" t="s">
        <v>5</v>
      </c>
      <c r="I44" s="3" t="s">
        <v>6</v>
      </c>
      <c r="J44" s="3" t="s">
        <v>7</v>
      </c>
      <c r="K44" s="3" t="s">
        <v>8</v>
      </c>
      <c r="L44" s="3" t="s">
        <v>9</v>
      </c>
      <c r="M44" s="3" t="s">
        <v>10</v>
      </c>
      <c r="N44" s="3" t="s">
        <v>11</v>
      </c>
      <c r="O44" s="3" t="s">
        <v>12</v>
      </c>
      <c r="P44" s="3" t="s">
        <v>13</v>
      </c>
      <c r="Q44" s="3" t="s">
        <v>14</v>
      </c>
      <c r="R44" s="3" t="s">
        <v>15</v>
      </c>
      <c r="S44" s="3" t="s">
        <v>16</v>
      </c>
      <c r="T44" s="3" t="s">
        <v>17</v>
      </c>
      <c r="U44" s="3" t="s">
        <v>18</v>
      </c>
      <c r="V44" s="3" t="s">
        <v>19</v>
      </c>
      <c r="W44" s="3" t="s">
        <v>20</v>
      </c>
      <c r="X44" s="3" t="s">
        <v>21</v>
      </c>
      <c r="Y44" s="3" t="s">
        <v>22</v>
      </c>
      <c r="Z44" s="3" t="s">
        <v>23</v>
      </c>
      <c r="AA44" s="3" t="s">
        <v>24</v>
      </c>
      <c r="AB44" s="3" t="s">
        <v>25</v>
      </c>
      <c r="AC44" s="3" t="s">
        <v>26</v>
      </c>
      <c r="AD44" s="3" t="s">
        <v>27</v>
      </c>
      <c r="AE44" s="3" t="s">
        <v>28</v>
      </c>
      <c r="AF44" s="3" t="s">
        <v>29</v>
      </c>
      <c r="AG44" s="3" t="s">
        <v>30</v>
      </c>
      <c r="AH44" s="3" t="s">
        <v>31</v>
      </c>
    </row>
    <row r="45" spans="1:34" x14ac:dyDescent="0.25">
      <c r="A45" s="2" t="s">
        <v>54</v>
      </c>
      <c r="B45" s="4">
        <v>67</v>
      </c>
      <c r="C45" s="7">
        <f t="shared" ref="C45:C50" si="6">SUM(G45:AH45)</f>
        <v>1213</v>
      </c>
      <c r="D45" s="7">
        <v>67</v>
      </c>
      <c r="E45" s="6">
        <f>SUM(C45/D45/2)</f>
        <v>9.0522388059701484</v>
      </c>
      <c r="F45" s="18">
        <f>SUM(C45/D45/2*60)</f>
        <v>543.1343283582089</v>
      </c>
      <c r="G45" s="5">
        <v>73</v>
      </c>
      <c r="H45" s="5">
        <v>57</v>
      </c>
      <c r="I45" s="5">
        <v>55</v>
      </c>
      <c r="J45" s="5">
        <v>94</v>
      </c>
      <c r="K45" s="5">
        <v>73</v>
      </c>
      <c r="L45" s="5">
        <v>56</v>
      </c>
      <c r="M45" s="5">
        <v>58</v>
      </c>
      <c r="N45" s="5">
        <v>92</v>
      </c>
      <c r="O45" s="5">
        <v>71</v>
      </c>
      <c r="P45" s="5">
        <v>56</v>
      </c>
      <c r="Q45" s="5">
        <v>71</v>
      </c>
      <c r="R45" s="5">
        <v>66</v>
      </c>
      <c r="S45" s="1"/>
      <c r="T45" s="1"/>
      <c r="U45" s="5">
        <v>71</v>
      </c>
      <c r="V45" s="5">
        <v>54</v>
      </c>
      <c r="W45" s="5">
        <v>55</v>
      </c>
      <c r="X45" s="5">
        <v>63</v>
      </c>
      <c r="Y45" s="1"/>
      <c r="Z45" s="5">
        <v>53</v>
      </c>
      <c r="AA45" s="5">
        <v>95</v>
      </c>
      <c r="AB45" s="1"/>
      <c r="AC45" s="1"/>
      <c r="AD45" s="1"/>
      <c r="AE45" s="1"/>
      <c r="AF45" s="1"/>
      <c r="AG45" s="1"/>
      <c r="AH45" s="1"/>
    </row>
    <row r="46" spans="1:34" x14ac:dyDescent="0.25">
      <c r="A46" s="2" t="s">
        <v>55</v>
      </c>
      <c r="B46" s="4">
        <v>0</v>
      </c>
      <c r="C46" s="7">
        <f t="shared" si="6"/>
        <v>0</v>
      </c>
      <c r="D46" s="7"/>
      <c r="E46" s="6"/>
      <c r="F46" s="1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25">
      <c r="A47" s="2" t="s">
        <v>56</v>
      </c>
      <c r="B47" s="4">
        <v>82</v>
      </c>
      <c r="C47" s="7">
        <f t="shared" si="6"/>
        <v>247</v>
      </c>
      <c r="D47" s="7">
        <v>15</v>
      </c>
      <c r="E47" s="6">
        <f>SUM(C47/D47/2)</f>
        <v>8.2333333333333325</v>
      </c>
      <c r="F47" s="18">
        <f>SUM(C47/D47/2*60)</f>
        <v>493.99999999999994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5">
        <v>84</v>
      </c>
      <c r="T47" s="5">
        <v>82</v>
      </c>
      <c r="U47" s="1"/>
      <c r="V47" s="1"/>
      <c r="W47" s="1"/>
      <c r="X47" s="1"/>
      <c r="Y47" s="1"/>
      <c r="Z47" s="1"/>
      <c r="AA47" s="5">
        <v>81</v>
      </c>
      <c r="AB47" s="1"/>
      <c r="AC47" s="1"/>
      <c r="AD47" s="1"/>
      <c r="AE47" s="1"/>
      <c r="AF47" s="1"/>
      <c r="AG47" s="1"/>
      <c r="AH47" s="1"/>
    </row>
    <row r="48" spans="1:34" x14ac:dyDescent="0.25">
      <c r="A48" s="2" t="s">
        <v>57</v>
      </c>
      <c r="B48" s="4">
        <v>70</v>
      </c>
      <c r="C48" s="7">
        <f t="shared" si="6"/>
        <v>1271</v>
      </c>
      <c r="D48" s="7">
        <v>68</v>
      </c>
      <c r="E48" s="6">
        <f>SUM(C48/D48/2)</f>
        <v>9.3455882352941178</v>
      </c>
      <c r="F48" s="18">
        <f>SUM(C48/D48/2*60)</f>
        <v>560.73529411764707</v>
      </c>
      <c r="G48" s="5">
        <v>77</v>
      </c>
      <c r="H48" s="5">
        <v>57</v>
      </c>
      <c r="I48" s="5">
        <v>59</v>
      </c>
      <c r="J48" s="5">
        <v>98</v>
      </c>
      <c r="K48" s="5">
        <v>74</v>
      </c>
      <c r="L48" s="5">
        <v>57</v>
      </c>
      <c r="M48" s="5">
        <v>59</v>
      </c>
      <c r="N48" s="5">
        <v>93</v>
      </c>
      <c r="O48" s="5">
        <v>76</v>
      </c>
      <c r="P48" s="5">
        <v>57</v>
      </c>
      <c r="Q48" s="5">
        <v>73</v>
      </c>
      <c r="R48" s="5">
        <v>76</v>
      </c>
      <c r="S48" s="5">
        <v>94</v>
      </c>
      <c r="T48" s="5">
        <v>96</v>
      </c>
      <c r="U48" s="5">
        <v>73</v>
      </c>
      <c r="V48" s="5">
        <v>49</v>
      </c>
      <c r="W48" s="1"/>
      <c r="X48" s="1"/>
      <c r="Y48" s="5">
        <v>53</v>
      </c>
      <c r="Z48" s="5">
        <v>50</v>
      </c>
      <c r="AA48" s="1"/>
      <c r="AB48" s="1"/>
      <c r="AC48" s="1"/>
      <c r="AD48" s="1"/>
      <c r="AE48" s="1"/>
      <c r="AF48" s="1"/>
      <c r="AG48" s="1"/>
      <c r="AH48" s="1"/>
    </row>
    <row r="49" spans="1:34" x14ac:dyDescent="0.25">
      <c r="A49" s="2" t="s">
        <v>58</v>
      </c>
      <c r="B49" s="4">
        <v>68</v>
      </c>
      <c r="C49" s="7">
        <f t="shared" si="6"/>
        <v>1158</v>
      </c>
      <c r="D49" s="7">
        <v>64</v>
      </c>
      <c r="E49" s="6">
        <f>SUM(C49/D49/2)</f>
        <v>9.046875</v>
      </c>
      <c r="F49" s="18">
        <f>SUM(C49/D49/2*60)</f>
        <v>542.8125</v>
      </c>
      <c r="G49" s="5">
        <v>68</v>
      </c>
      <c r="H49" s="1"/>
      <c r="I49" s="1"/>
      <c r="J49" s="1"/>
      <c r="K49" s="5">
        <v>74</v>
      </c>
      <c r="L49" s="5">
        <v>58</v>
      </c>
      <c r="M49" s="5">
        <v>59</v>
      </c>
      <c r="N49" s="5">
        <v>96</v>
      </c>
      <c r="O49" s="5">
        <v>70</v>
      </c>
      <c r="P49" s="5">
        <v>56</v>
      </c>
      <c r="Q49" s="5">
        <v>74</v>
      </c>
      <c r="R49" s="5">
        <v>72</v>
      </c>
      <c r="S49" s="5">
        <v>90</v>
      </c>
      <c r="T49" s="5">
        <v>88</v>
      </c>
      <c r="U49" s="5">
        <v>72</v>
      </c>
      <c r="V49" s="5">
        <v>54</v>
      </c>
      <c r="W49" s="5">
        <v>56</v>
      </c>
      <c r="X49" s="5">
        <v>70</v>
      </c>
      <c r="Y49" s="5">
        <v>48</v>
      </c>
      <c r="Z49" s="5">
        <v>53</v>
      </c>
      <c r="AA49" s="1"/>
      <c r="AB49" s="1"/>
      <c r="AC49" s="1"/>
      <c r="AD49" s="1"/>
      <c r="AE49" s="1"/>
      <c r="AF49" s="1"/>
      <c r="AG49" s="1"/>
      <c r="AH49" s="1"/>
    </row>
    <row r="50" spans="1:34" x14ac:dyDescent="0.25">
      <c r="A50" s="2" t="s">
        <v>59</v>
      </c>
      <c r="B50" s="4">
        <v>66</v>
      </c>
      <c r="C50" s="7">
        <f t="shared" si="6"/>
        <v>464</v>
      </c>
      <c r="D50" s="7">
        <v>26</v>
      </c>
      <c r="E50" s="6">
        <f>SUM(C50/D50/2)</f>
        <v>8.9230769230769234</v>
      </c>
      <c r="F50" s="18">
        <f>SUM(C50/D50/2*60)</f>
        <v>535.38461538461536</v>
      </c>
      <c r="G50" s="1"/>
      <c r="H50" s="5">
        <v>54</v>
      </c>
      <c r="I50" s="5">
        <v>54</v>
      </c>
      <c r="J50" s="5">
        <v>85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5">
        <v>54</v>
      </c>
      <c r="X50" s="5">
        <v>70</v>
      </c>
      <c r="Y50" s="5">
        <v>55</v>
      </c>
      <c r="Z50" s="1"/>
      <c r="AA50" s="5">
        <v>92</v>
      </c>
      <c r="AB50" s="1"/>
      <c r="AC50" s="1"/>
      <c r="AD50" s="1"/>
      <c r="AE50" s="1"/>
      <c r="AF50" s="1"/>
      <c r="AG50" s="1"/>
      <c r="AH50" s="1"/>
    </row>
    <row r="51" spans="1:34" x14ac:dyDescent="0.25">
      <c r="C51" s="22"/>
      <c r="D51" s="23"/>
      <c r="E51" s="24"/>
      <c r="F51" s="19"/>
    </row>
    <row r="52" spans="1:34" ht="18.75" x14ac:dyDescent="0.3">
      <c r="A52" s="14" t="s">
        <v>43</v>
      </c>
      <c r="B52" s="1"/>
      <c r="C52" s="7">
        <f>SUM(C54:C62)</f>
        <v>4306</v>
      </c>
      <c r="D52" s="10">
        <v>80</v>
      </c>
      <c r="E52" s="6">
        <f>SUM(C52/D52/2/3)</f>
        <v>8.9708333333333332</v>
      </c>
      <c r="F52" s="20">
        <f>SUM(C52/D52/2/3*60)</f>
        <v>538.25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25">
      <c r="A53" s="2"/>
      <c r="B53" s="3" t="s">
        <v>3</v>
      </c>
      <c r="C53" s="7"/>
      <c r="D53" s="7"/>
      <c r="E53" s="6"/>
      <c r="F53" s="18"/>
      <c r="G53" s="3" t="s">
        <v>4</v>
      </c>
      <c r="H53" s="3" t="s">
        <v>5</v>
      </c>
      <c r="I53" s="3" t="s">
        <v>6</v>
      </c>
      <c r="J53" s="3" t="s">
        <v>7</v>
      </c>
      <c r="K53" s="3" t="s">
        <v>8</v>
      </c>
      <c r="L53" s="3" t="s">
        <v>9</v>
      </c>
      <c r="M53" s="3" t="s">
        <v>10</v>
      </c>
      <c r="N53" s="3" t="s">
        <v>11</v>
      </c>
      <c r="O53" s="3" t="s">
        <v>12</v>
      </c>
      <c r="P53" s="3" t="s">
        <v>13</v>
      </c>
      <c r="Q53" s="3" t="s">
        <v>14</v>
      </c>
      <c r="R53" s="3" t="s">
        <v>15</v>
      </c>
      <c r="S53" s="3" t="s">
        <v>16</v>
      </c>
      <c r="T53" s="3" t="s">
        <v>17</v>
      </c>
      <c r="U53" s="3" t="s">
        <v>18</v>
      </c>
      <c r="V53" s="3" t="s">
        <v>19</v>
      </c>
      <c r="W53" s="3" t="s">
        <v>20</v>
      </c>
      <c r="X53" s="3" t="s">
        <v>21</v>
      </c>
      <c r="Y53" s="3" t="s">
        <v>22</v>
      </c>
      <c r="Z53" s="3" t="s">
        <v>23</v>
      </c>
      <c r="AA53" s="3" t="s">
        <v>24</v>
      </c>
      <c r="AB53" s="3" t="s">
        <v>25</v>
      </c>
      <c r="AC53" s="3" t="s">
        <v>26</v>
      </c>
      <c r="AD53" s="3" t="s">
        <v>27</v>
      </c>
      <c r="AE53" s="3" t="s">
        <v>28</v>
      </c>
      <c r="AF53" s="3" t="s">
        <v>29</v>
      </c>
      <c r="AG53" s="3" t="s">
        <v>30</v>
      </c>
      <c r="AH53" s="3" t="s">
        <v>31</v>
      </c>
    </row>
    <row r="54" spans="1:34" x14ac:dyDescent="0.25">
      <c r="A54" s="2" t="s">
        <v>44</v>
      </c>
      <c r="B54" s="4">
        <v>0</v>
      </c>
      <c r="C54" s="7">
        <f t="shared" si="3"/>
        <v>0</v>
      </c>
      <c r="D54" s="7">
        <v>25</v>
      </c>
      <c r="E54" s="6">
        <v>26</v>
      </c>
      <c r="F54" s="18">
        <v>29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25">
      <c r="A55" s="2" t="s">
        <v>45</v>
      </c>
      <c r="B55" s="4">
        <v>69</v>
      </c>
      <c r="C55" s="7">
        <f t="shared" si="3"/>
        <v>1399</v>
      </c>
      <c r="D55" s="7">
        <v>77</v>
      </c>
      <c r="E55" s="6">
        <f t="shared" si="4"/>
        <v>9.0844155844155843</v>
      </c>
      <c r="F55" s="18">
        <f t="shared" si="5"/>
        <v>545.06493506493507</v>
      </c>
      <c r="G55" s="5">
        <v>96</v>
      </c>
      <c r="H55" s="5">
        <v>91</v>
      </c>
      <c r="I55" s="5">
        <v>55</v>
      </c>
      <c r="J55" s="5">
        <v>57</v>
      </c>
      <c r="K55" s="5">
        <v>56</v>
      </c>
      <c r="L55" s="5">
        <v>51</v>
      </c>
      <c r="M55" s="1"/>
      <c r="N55" s="5">
        <v>73</v>
      </c>
      <c r="O55" s="5">
        <v>70</v>
      </c>
      <c r="P55" s="5">
        <v>53</v>
      </c>
      <c r="Q55" s="5">
        <v>58</v>
      </c>
      <c r="R55" s="5">
        <v>91</v>
      </c>
      <c r="S55" s="5">
        <v>72</v>
      </c>
      <c r="T55" s="5">
        <v>47</v>
      </c>
      <c r="U55" s="5">
        <v>72</v>
      </c>
      <c r="V55" s="5">
        <v>72</v>
      </c>
      <c r="W55" s="5">
        <v>71</v>
      </c>
      <c r="X55" s="5">
        <v>94</v>
      </c>
      <c r="Y55" s="5">
        <v>89</v>
      </c>
      <c r="Z55" s="5">
        <v>54</v>
      </c>
      <c r="AA55" s="5">
        <v>77</v>
      </c>
      <c r="AB55" s="1"/>
      <c r="AC55" s="1"/>
      <c r="AD55" s="1"/>
      <c r="AE55" s="1"/>
      <c r="AF55" s="1"/>
      <c r="AG55" s="1"/>
      <c r="AH55" s="1"/>
    </row>
    <row r="56" spans="1:34" x14ac:dyDescent="0.25">
      <c r="A56" s="2" t="s">
        <v>46</v>
      </c>
      <c r="B56" s="4">
        <v>71</v>
      </c>
      <c r="C56" s="7">
        <f t="shared" si="3"/>
        <v>503</v>
      </c>
      <c r="D56" s="7">
        <v>28</v>
      </c>
      <c r="E56" s="6">
        <f t="shared" si="4"/>
        <v>8.9821428571428577</v>
      </c>
      <c r="F56" s="18">
        <f t="shared" si="5"/>
        <v>538.92857142857144</v>
      </c>
      <c r="G56" s="5">
        <v>88</v>
      </c>
      <c r="H56" s="5">
        <v>91</v>
      </c>
      <c r="I56" s="5">
        <v>58</v>
      </c>
      <c r="J56" s="5">
        <v>48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5">
        <v>75</v>
      </c>
      <c r="V56" s="5">
        <v>72</v>
      </c>
      <c r="W56" s="5">
        <v>71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x14ac:dyDescent="0.25">
      <c r="A57" s="2" t="s">
        <v>47</v>
      </c>
      <c r="B57" s="4">
        <v>52</v>
      </c>
      <c r="C57" s="7">
        <f t="shared" si="3"/>
        <v>52</v>
      </c>
      <c r="D57" s="7">
        <v>3</v>
      </c>
      <c r="E57" s="6">
        <f t="shared" si="4"/>
        <v>8.6666666666666661</v>
      </c>
      <c r="F57" s="18">
        <f t="shared" si="5"/>
        <v>520</v>
      </c>
      <c r="G57" s="1"/>
      <c r="H57" s="1"/>
      <c r="I57" s="1"/>
      <c r="J57" s="1"/>
      <c r="K57" s="1"/>
      <c r="L57" s="1"/>
      <c r="M57" s="5">
        <v>52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x14ac:dyDescent="0.25">
      <c r="A58" s="2" t="s">
        <v>48</v>
      </c>
      <c r="B58" s="4">
        <v>0</v>
      </c>
      <c r="C58" s="7">
        <f t="shared" si="3"/>
        <v>0</v>
      </c>
      <c r="D58" s="7"/>
      <c r="E58" s="6"/>
      <c r="F58" s="1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x14ac:dyDescent="0.25">
      <c r="A59" s="2" t="s">
        <v>49</v>
      </c>
      <c r="B59" s="4">
        <v>68</v>
      </c>
      <c r="C59" s="7">
        <f t="shared" si="3"/>
        <v>476</v>
      </c>
      <c r="D59" s="7">
        <v>26</v>
      </c>
      <c r="E59" s="6">
        <f t="shared" si="4"/>
        <v>9.1538461538461533</v>
      </c>
      <c r="F59" s="18">
        <f t="shared" si="5"/>
        <v>549.23076923076917</v>
      </c>
      <c r="G59" s="1"/>
      <c r="H59" s="1"/>
      <c r="I59" s="1"/>
      <c r="J59" s="1"/>
      <c r="K59" s="5">
        <v>57</v>
      </c>
      <c r="L59" s="5">
        <v>53</v>
      </c>
      <c r="M59" s="5">
        <v>58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5">
        <v>92</v>
      </c>
      <c r="Y59" s="5">
        <v>89</v>
      </c>
      <c r="Z59" s="5">
        <v>55</v>
      </c>
      <c r="AA59" s="5">
        <v>72</v>
      </c>
      <c r="AB59" s="1"/>
      <c r="AC59" s="1"/>
      <c r="AD59" s="1"/>
      <c r="AE59" s="1"/>
      <c r="AF59" s="1"/>
      <c r="AG59" s="1"/>
      <c r="AH59" s="1"/>
    </row>
    <row r="60" spans="1:34" x14ac:dyDescent="0.25">
      <c r="A60" s="2" t="s">
        <v>50</v>
      </c>
      <c r="B60" s="4">
        <v>70</v>
      </c>
      <c r="C60" s="7">
        <f t="shared" si="3"/>
        <v>1479</v>
      </c>
      <c r="D60" s="7">
        <v>80</v>
      </c>
      <c r="E60" s="6">
        <f t="shared" si="4"/>
        <v>9.2437500000000004</v>
      </c>
      <c r="F60" s="18">
        <f t="shared" si="5"/>
        <v>554.625</v>
      </c>
      <c r="G60" s="5">
        <v>95</v>
      </c>
      <c r="H60" s="5">
        <v>96</v>
      </c>
      <c r="I60" s="5">
        <v>57</v>
      </c>
      <c r="J60" s="5">
        <v>56</v>
      </c>
      <c r="K60" s="5">
        <v>58</v>
      </c>
      <c r="L60" s="5">
        <v>57</v>
      </c>
      <c r="M60" s="5">
        <v>55</v>
      </c>
      <c r="N60" s="5">
        <v>73</v>
      </c>
      <c r="O60" s="5">
        <v>73</v>
      </c>
      <c r="P60" s="5">
        <v>56</v>
      </c>
      <c r="Q60" s="5">
        <v>54</v>
      </c>
      <c r="R60" s="5">
        <v>90</v>
      </c>
      <c r="S60" s="5">
        <v>76</v>
      </c>
      <c r="T60" s="5">
        <v>56</v>
      </c>
      <c r="U60" s="5">
        <v>75</v>
      </c>
      <c r="V60" s="5">
        <v>76</v>
      </c>
      <c r="W60" s="5">
        <v>78</v>
      </c>
      <c r="X60" s="5">
        <v>91</v>
      </c>
      <c r="Y60" s="5">
        <v>80</v>
      </c>
      <c r="Z60" s="5">
        <v>55</v>
      </c>
      <c r="AA60" s="5">
        <v>72</v>
      </c>
      <c r="AB60" s="1"/>
      <c r="AC60" s="1"/>
      <c r="AD60" s="1"/>
      <c r="AE60" s="1"/>
      <c r="AF60" s="1"/>
      <c r="AG60" s="1"/>
      <c r="AH60" s="1"/>
    </row>
    <row r="61" spans="1:34" x14ac:dyDescent="0.25">
      <c r="A61" s="2" t="s">
        <v>51</v>
      </c>
      <c r="B61" s="4">
        <v>0</v>
      </c>
      <c r="C61" s="7">
        <f t="shared" si="3"/>
        <v>0</v>
      </c>
      <c r="D61" s="7"/>
      <c r="E61" s="6"/>
      <c r="F61" s="18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x14ac:dyDescent="0.25">
      <c r="A62" s="2" t="s">
        <v>52</v>
      </c>
      <c r="B62" s="4">
        <v>56</v>
      </c>
      <c r="C62" s="7">
        <f t="shared" si="3"/>
        <v>397</v>
      </c>
      <c r="D62" s="7">
        <v>26</v>
      </c>
      <c r="E62" s="6">
        <f t="shared" si="4"/>
        <v>7.634615384615385</v>
      </c>
      <c r="F62" s="18">
        <f t="shared" si="5"/>
        <v>458.07692307692309</v>
      </c>
      <c r="G62" s="1"/>
      <c r="H62" s="1"/>
      <c r="I62" s="1"/>
      <c r="J62" s="1"/>
      <c r="K62" s="1"/>
      <c r="L62" s="1"/>
      <c r="M62" s="1"/>
      <c r="N62" s="5">
        <v>66</v>
      </c>
      <c r="O62" s="5">
        <v>61</v>
      </c>
      <c r="P62" s="5">
        <v>48</v>
      </c>
      <c r="Q62" s="5">
        <v>40</v>
      </c>
      <c r="R62" s="5">
        <v>79</v>
      </c>
      <c r="S62" s="5">
        <v>70</v>
      </c>
      <c r="T62" s="5">
        <v>33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x14ac:dyDescent="0.25">
      <c r="C63" s="22"/>
      <c r="D63" s="23"/>
      <c r="E63" s="24"/>
      <c r="F63" s="19"/>
    </row>
    <row r="64" spans="1:34" ht="18.75" x14ac:dyDescent="0.3">
      <c r="A64" s="14" t="s">
        <v>72</v>
      </c>
      <c r="B64" s="1"/>
      <c r="C64" s="7">
        <f>SUM(C66:C71)</f>
        <v>4208</v>
      </c>
      <c r="D64" s="15">
        <v>79</v>
      </c>
      <c r="E64" s="6">
        <f>SUM(C64/D64/2/3)</f>
        <v>8.8776371308016877</v>
      </c>
      <c r="F64" s="20">
        <f>SUM(C64/D64/2/3*60)</f>
        <v>532.65822784810121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x14ac:dyDescent="0.25">
      <c r="A65" s="2"/>
      <c r="B65" s="3" t="s">
        <v>3</v>
      </c>
      <c r="C65" s="7"/>
      <c r="D65" s="7"/>
      <c r="E65" s="6"/>
      <c r="F65" s="18"/>
      <c r="G65" s="3" t="s">
        <v>4</v>
      </c>
      <c r="H65" s="3" t="s">
        <v>5</v>
      </c>
      <c r="I65" s="3" t="s">
        <v>6</v>
      </c>
      <c r="J65" s="3" t="s">
        <v>7</v>
      </c>
      <c r="K65" s="3" t="s">
        <v>8</v>
      </c>
      <c r="L65" s="3" t="s">
        <v>9</v>
      </c>
      <c r="M65" s="3" t="s">
        <v>10</v>
      </c>
      <c r="N65" s="3" t="s">
        <v>11</v>
      </c>
      <c r="O65" s="3" t="s">
        <v>12</v>
      </c>
      <c r="P65" s="3" t="s">
        <v>13</v>
      </c>
      <c r="Q65" s="3" t="s">
        <v>14</v>
      </c>
      <c r="R65" s="3" t="s">
        <v>15</v>
      </c>
      <c r="S65" s="3" t="s">
        <v>16</v>
      </c>
      <c r="T65" s="3" t="s">
        <v>17</v>
      </c>
      <c r="U65" s="3" t="s">
        <v>18</v>
      </c>
      <c r="V65" s="3" t="s">
        <v>19</v>
      </c>
      <c r="W65" s="3" t="s">
        <v>20</v>
      </c>
      <c r="X65" s="3" t="s">
        <v>21</v>
      </c>
      <c r="Y65" s="3" t="s">
        <v>22</v>
      </c>
      <c r="Z65" s="3" t="s">
        <v>23</v>
      </c>
      <c r="AA65" s="3" t="s">
        <v>24</v>
      </c>
      <c r="AB65" s="3" t="s">
        <v>25</v>
      </c>
      <c r="AC65" s="3" t="s">
        <v>26</v>
      </c>
      <c r="AD65" s="3" t="s">
        <v>27</v>
      </c>
      <c r="AE65" s="3" t="s">
        <v>28</v>
      </c>
      <c r="AF65" s="3" t="s">
        <v>29</v>
      </c>
      <c r="AG65" s="3" t="s">
        <v>30</v>
      </c>
      <c r="AH65" s="3" t="s">
        <v>31</v>
      </c>
    </row>
    <row r="66" spans="1:34" x14ac:dyDescent="0.25">
      <c r="A66" s="2" t="s">
        <v>73</v>
      </c>
      <c r="B66" s="4">
        <v>49</v>
      </c>
      <c r="C66" s="7">
        <f t="shared" ref="C66:C71" si="7">SUM(G66:AH66)</f>
        <v>197</v>
      </c>
      <c r="D66" s="7">
        <v>13</v>
      </c>
      <c r="E66" s="6">
        <f t="shared" ref="E66:E71" si="8">SUM(C66/D66/2)</f>
        <v>7.5769230769230766</v>
      </c>
      <c r="F66" s="18">
        <f t="shared" ref="F66:F71" si="9">SUM(C66/D66/2*60)</f>
        <v>454.61538461538458</v>
      </c>
      <c r="G66" s="1"/>
      <c r="H66" s="1"/>
      <c r="I66" s="1"/>
      <c r="J66" s="1"/>
      <c r="K66" s="1"/>
      <c r="L66" s="1"/>
      <c r="M66" s="1"/>
      <c r="N66" s="5">
        <v>55</v>
      </c>
      <c r="O66" s="1"/>
      <c r="P66" s="1"/>
      <c r="Q66" s="5">
        <v>44</v>
      </c>
      <c r="R66" s="1"/>
      <c r="S66" s="1"/>
      <c r="T66" s="1"/>
      <c r="U66" s="5">
        <v>47</v>
      </c>
      <c r="V66" s="1"/>
      <c r="W66" s="1"/>
      <c r="X66" s="1"/>
      <c r="Y66" s="1"/>
      <c r="Z66" s="1"/>
      <c r="AA66" s="5">
        <v>51</v>
      </c>
      <c r="AB66" s="1"/>
      <c r="AC66" s="1"/>
      <c r="AD66" s="1"/>
      <c r="AE66" s="1"/>
      <c r="AF66" s="1"/>
      <c r="AG66" s="1"/>
      <c r="AH66" s="1"/>
    </row>
    <row r="67" spans="1:34" x14ac:dyDescent="0.25">
      <c r="A67" s="2" t="s">
        <v>74</v>
      </c>
      <c r="B67" s="4">
        <v>54</v>
      </c>
      <c r="C67" s="7">
        <f t="shared" si="7"/>
        <v>270</v>
      </c>
      <c r="D67" s="7">
        <v>16</v>
      </c>
      <c r="E67" s="6">
        <f t="shared" si="8"/>
        <v>8.4375</v>
      </c>
      <c r="F67" s="18">
        <f t="shared" si="9"/>
        <v>506.25</v>
      </c>
      <c r="G67" s="1"/>
      <c r="H67" s="1"/>
      <c r="I67" s="1"/>
      <c r="J67" s="1"/>
      <c r="K67" s="1"/>
      <c r="L67" s="1"/>
      <c r="M67" s="1"/>
      <c r="N67" s="5">
        <v>72</v>
      </c>
      <c r="O67" s="1"/>
      <c r="P67" s="5">
        <v>40</v>
      </c>
      <c r="Q67" s="5">
        <v>51</v>
      </c>
      <c r="R67" s="1"/>
      <c r="S67" s="1"/>
      <c r="T67" s="1"/>
      <c r="U67" s="5">
        <v>54</v>
      </c>
      <c r="V67" s="1"/>
      <c r="W67" s="1"/>
      <c r="X67" s="1"/>
      <c r="Y67" s="1"/>
      <c r="Z67" s="1"/>
      <c r="AA67" s="5">
        <v>53</v>
      </c>
      <c r="AB67" s="1"/>
      <c r="AC67" s="1"/>
      <c r="AD67" s="1"/>
      <c r="AE67" s="1"/>
      <c r="AF67" s="1"/>
      <c r="AG67" s="1"/>
      <c r="AH67" s="1"/>
    </row>
    <row r="68" spans="1:34" x14ac:dyDescent="0.25">
      <c r="A68" s="2" t="s">
        <v>75</v>
      </c>
      <c r="B68" s="4">
        <v>67</v>
      </c>
      <c r="C68" s="7">
        <f t="shared" si="7"/>
        <v>1006</v>
      </c>
      <c r="D68" s="7">
        <v>57</v>
      </c>
      <c r="E68" s="6">
        <f t="shared" si="8"/>
        <v>8.8245614035087723</v>
      </c>
      <c r="F68" s="18">
        <f t="shared" si="9"/>
        <v>529.47368421052636</v>
      </c>
      <c r="G68" s="1"/>
      <c r="H68" s="1"/>
      <c r="I68" s="5">
        <v>65</v>
      </c>
      <c r="J68" s="5">
        <v>67</v>
      </c>
      <c r="K68" s="5">
        <v>46</v>
      </c>
      <c r="L68" s="5">
        <v>52</v>
      </c>
      <c r="M68" s="5">
        <v>54</v>
      </c>
      <c r="N68" s="1"/>
      <c r="O68" s="5">
        <v>75</v>
      </c>
      <c r="P68" s="5">
        <v>52</v>
      </c>
      <c r="Q68" s="1"/>
      <c r="R68" s="5">
        <v>88</v>
      </c>
      <c r="S68" s="5">
        <v>52</v>
      </c>
      <c r="T68" s="5">
        <v>55</v>
      </c>
      <c r="U68" s="1"/>
      <c r="V68" s="5">
        <v>53</v>
      </c>
      <c r="W68" s="5">
        <v>93</v>
      </c>
      <c r="X68" s="5">
        <v>72</v>
      </c>
      <c r="Y68" s="5">
        <v>89</v>
      </c>
      <c r="Z68" s="5">
        <v>93</v>
      </c>
      <c r="AA68" s="1"/>
      <c r="AB68" s="1"/>
      <c r="AC68" s="1"/>
      <c r="AD68" s="1"/>
      <c r="AE68" s="1"/>
      <c r="AF68" s="1"/>
      <c r="AG68" s="1"/>
      <c r="AH68" s="1"/>
    </row>
    <row r="69" spans="1:34" x14ac:dyDescent="0.25">
      <c r="A69" s="2" t="s">
        <v>76</v>
      </c>
      <c r="B69" s="4">
        <v>60</v>
      </c>
      <c r="C69" s="7">
        <f t="shared" si="7"/>
        <v>303</v>
      </c>
      <c r="D69" s="7">
        <v>18</v>
      </c>
      <c r="E69" s="6">
        <f t="shared" si="8"/>
        <v>8.4166666666666661</v>
      </c>
      <c r="F69" s="18">
        <f t="shared" si="9"/>
        <v>504.99999999999994</v>
      </c>
      <c r="G69" s="5">
        <v>71</v>
      </c>
      <c r="H69" s="5">
        <v>84</v>
      </c>
      <c r="I69" s="1"/>
      <c r="J69" s="1"/>
      <c r="K69" s="1"/>
      <c r="L69" s="5">
        <v>47</v>
      </c>
      <c r="M69" s="5">
        <v>49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>
        <v>52</v>
      </c>
      <c r="AB69" s="1"/>
      <c r="AC69" s="1"/>
      <c r="AD69" s="1"/>
      <c r="AE69" s="1"/>
      <c r="AF69" s="1"/>
      <c r="AG69" s="1"/>
      <c r="AH69" s="1"/>
    </row>
    <row r="70" spans="1:34" x14ac:dyDescent="0.25">
      <c r="A70" s="2" t="s">
        <v>77</v>
      </c>
      <c r="B70" s="4">
        <v>72</v>
      </c>
      <c r="C70" s="7">
        <f t="shared" si="7"/>
        <v>1014</v>
      </c>
      <c r="D70" s="7">
        <v>57</v>
      </c>
      <c r="E70" s="6">
        <f t="shared" si="8"/>
        <v>8.8947368421052637</v>
      </c>
      <c r="F70" s="18">
        <f t="shared" si="9"/>
        <v>533.68421052631584</v>
      </c>
      <c r="G70" s="5">
        <v>75</v>
      </c>
      <c r="H70" s="5">
        <v>90</v>
      </c>
      <c r="I70" s="5">
        <v>73</v>
      </c>
      <c r="J70" s="5">
        <v>69</v>
      </c>
      <c r="K70" s="5">
        <v>50</v>
      </c>
      <c r="L70" s="1"/>
      <c r="M70" s="1"/>
      <c r="N70" s="1"/>
      <c r="O70" s="5">
        <v>64</v>
      </c>
      <c r="P70" s="1"/>
      <c r="Q70" s="1"/>
      <c r="R70" s="5">
        <v>87</v>
      </c>
      <c r="S70" s="5">
        <v>53</v>
      </c>
      <c r="T70" s="5">
        <v>49</v>
      </c>
      <c r="U70" s="1"/>
      <c r="V70" s="5">
        <v>53</v>
      </c>
      <c r="W70" s="5">
        <v>94</v>
      </c>
      <c r="X70" s="5">
        <v>74</v>
      </c>
      <c r="Y70" s="5">
        <v>94</v>
      </c>
      <c r="Z70" s="5">
        <v>89</v>
      </c>
      <c r="AA70" s="1"/>
      <c r="AB70" s="1"/>
      <c r="AC70" s="1"/>
      <c r="AD70" s="1"/>
      <c r="AE70" s="1"/>
      <c r="AF70" s="1"/>
      <c r="AG70" s="1"/>
      <c r="AH70" s="1"/>
    </row>
    <row r="71" spans="1:34" x14ac:dyDescent="0.25">
      <c r="A71" s="2" t="s">
        <v>78</v>
      </c>
      <c r="B71" s="4">
        <v>71</v>
      </c>
      <c r="C71" s="7">
        <f t="shared" si="7"/>
        <v>1418</v>
      </c>
      <c r="D71" s="7">
        <v>76</v>
      </c>
      <c r="E71" s="6">
        <f t="shared" si="8"/>
        <v>9.3289473684210531</v>
      </c>
      <c r="F71" s="18">
        <f t="shared" si="9"/>
        <v>559.73684210526324</v>
      </c>
      <c r="G71" s="5">
        <v>72</v>
      </c>
      <c r="H71" s="5">
        <v>94</v>
      </c>
      <c r="I71" s="5">
        <v>71</v>
      </c>
      <c r="J71" s="5">
        <v>77</v>
      </c>
      <c r="K71" s="5">
        <v>55</v>
      </c>
      <c r="L71" s="5">
        <v>55</v>
      </c>
      <c r="M71" s="5">
        <v>55</v>
      </c>
      <c r="N71" s="5">
        <v>77</v>
      </c>
      <c r="O71" s="5">
        <v>72</v>
      </c>
      <c r="P71" s="5">
        <v>58</v>
      </c>
      <c r="Q71" s="5">
        <v>56</v>
      </c>
      <c r="R71" s="5">
        <v>92</v>
      </c>
      <c r="S71" s="5">
        <v>55</v>
      </c>
      <c r="T71" s="5">
        <v>57</v>
      </c>
      <c r="U71" s="5">
        <v>56</v>
      </c>
      <c r="V71" s="21">
        <v>58</v>
      </c>
      <c r="W71" s="5">
        <v>90</v>
      </c>
      <c r="X71" s="5">
        <v>75</v>
      </c>
      <c r="Y71" s="5">
        <v>95</v>
      </c>
      <c r="Z71" s="5">
        <v>98</v>
      </c>
      <c r="AA71" s="1"/>
      <c r="AB71" s="1"/>
      <c r="AC71" s="1"/>
      <c r="AD71" s="1"/>
      <c r="AE71" s="1"/>
      <c r="AF71" s="1"/>
      <c r="AG71" s="1"/>
      <c r="AH71" s="1"/>
    </row>
    <row r="72" spans="1:34" x14ac:dyDescent="0.25">
      <c r="C72" s="22"/>
      <c r="D72" s="27"/>
      <c r="E72" s="24"/>
      <c r="F72" s="19"/>
    </row>
    <row r="73" spans="1:34" ht="18.75" x14ac:dyDescent="0.3">
      <c r="A73" s="14" t="s">
        <v>66</v>
      </c>
      <c r="B73" s="1"/>
      <c r="C73" s="7">
        <f>SUM(C75:C79)</f>
        <v>2480</v>
      </c>
      <c r="D73" s="15">
        <v>48</v>
      </c>
      <c r="E73" s="6">
        <f>SUM(C73/D73/2/3)</f>
        <v>8.6111111111111107</v>
      </c>
      <c r="F73" s="20">
        <f>SUM(C73/D73/2/3*60)</f>
        <v>516.66666666666663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x14ac:dyDescent="0.25">
      <c r="A74" s="2"/>
      <c r="B74" s="3" t="s">
        <v>3</v>
      </c>
      <c r="C74" s="7"/>
      <c r="D74" s="7"/>
      <c r="E74" s="6"/>
      <c r="F74" s="18"/>
      <c r="G74" s="3" t="s">
        <v>4</v>
      </c>
      <c r="H74" s="3" t="s">
        <v>5</v>
      </c>
      <c r="I74" s="3" t="s">
        <v>6</v>
      </c>
      <c r="J74" s="3" t="s">
        <v>7</v>
      </c>
      <c r="K74" s="3" t="s">
        <v>8</v>
      </c>
      <c r="L74" s="3" t="s">
        <v>9</v>
      </c>
      <c r="M74" s="3" t="s">
        <v>10</v>
      </c>
      <c r="N74" s="3" t="s">
        <v>11</v>
      </c>
      <c r="O74" s="3" t="s">
        <v>12</v>
      </c>
      <c r="P74" s="3" t="s">
        <v>13</v>
      </c>
      <c r="Q74" s="3" t="s">
        <v>14</v>
      </c>
      <c r="R74" s="3" t="s">
        <v>15</v>
      </c>
      <c r="S74" s="3" t="s">
        <v>16</v>
      </c>
      <c r="T74" s="3" t="s">
        <v>17</v>
      </c>
      <c r="U74" s="3" t="s">
        <v>18</v>
      </c>
      <c r="V74" s="3" t="s">
        <v>19</v>
      </c>
      <c r="W74" s="3" t="s">
        <v>20</v>
      </c>
      <c r="X74" s="3" t="s">
        <v>21</v>
      </c>
      <c r="Y74" s="3" t="s">
        <v>22</v>
      </c>
      <c r="Z74" s="3" t="s">
        <v>23</v>
      </c>
      <c r="AA74" s="3" t="s">
        <v>24</v>
      </c>
      <c r="AB74" s="3" t="s">
        <v>25</v>
      </c>
      <c r="AC74" s="3" t="s">
        <v>26</v>
      </c>
      <c r="AD74" s="3" t="s">
        <v>27</v>
      </c>
      <c r="AE74" s="3" t="s">
        <v>28</v>
      </c>
      <c r="AF74" s="3" t="s">
        <v>29</v>
      </c>
      <c r="AG74" s="3" t="s">
        <v>30</v>
      </c>
      <c r="AH74" s="3" t="s">
        <v>31</v>
      </c>
    </row>
    <row r="75" spans="1:34" x14ac:dyDescent="0.25">
      <c r="A75" s="2" t="s">
        <v>67</v>
      </c>
      <c r="B75" s="4">
        <v>59</v>
      </c>
      <c r="C75" s="7">
        <f t="shared" si="3"/>
        <v>650</v>
      </c>
      <c r="D75" s="7">
        <v>36</v>
      </c>
      <c r="E75" s="6">
        <f t="shared" si="4"/>
        <v>9.0277777777777786</v>
      </c>
      <c r="F75" s="18">
        <f t="shared" si="5"/>
        <v>541.66666666666674</v>
      </c>
      <c r="G75" s="1"/>
      <c r="H75" s="1"/>
      <c r="I75" s="5">
        <v>54</v>
      </c>
      <c r="J75" s="1"/>
      <c r="K75" s="5">
        <v>53</v>
      </c>
      <c r="L75" s="5">
        <v>55</v>
      </c>
      <c r="M75" s="5">
        <v>57</v>
      </c>
      <c r="N75" s="5">
        <v>52</v>
      </c>
      <c r="O75" s="5">
        <v>70</v>
      </c>
      <c r="P75" s="5">
        <v>53</v>
      </c>
      <c r="Q75" s="5">
        <v>71</v>
      </c>
      <c r="R75" s="5">
        <v>54</v>
      </c>
      <c r="S75" s="5">
        <v>74</v>
      </c>
      <c r="T75" s="5">
        <v>57</v>
      </c>
      <c r="U75" s="28"/>
      <c r="V75" s="28"/>
      <c r="W75" s="28"/>
      <c r="X75" s="28"/>
      <c r="Y75" s="28"/>
      <c r="Z75" s="28"/>
      <c r="AA75" s="28"/>
      <c r="AB75" s="1"/>
      <c r="AC75" s="1"/>
      <c r="AD75" s="1"/>
      <c r="AE75" s="1"/>
      <c r="AF75" s="1"/>
      <c r="AG75" s="1"/>
      <c r="AH75" s="1"/>
    </row>
    <row r="76" spans="1:34" x14ac:dyDescent="0.25">
      <c r="A76" s="2" t="s">
        <v>68</v>
      </c>
      <c r="B76" s="4">
        <v>65</v>
      </c>
      <c r="C76" s="7">
        <f t="shared" si="3"/>
        <v>65</v>
      </c>
      <c r="D76" s="7">
        <v>4</v>
      </c>
      <c r="E76" s="6">
        <f t="shared" si="4"/>
        <v>8.125</v>
      </c>
      <c r="F76" s="18">
        <f t="shared" si="5"/>
        <v>487.5</v>
      </c>
      <c r="G76" s="1"/>
      <c r="H76" s="1"/>
      <c r="I76" s="1"/>
      <c r="J76" s="5">
        <v>65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28"/>
      <c r="V76" s="28"/>
      <c r="W76" s="28"/>
      <c r="X76" s="28"/>
      <c r="Y76" s="28"/>
      <c r="Z76" s="28"/>
      <c r="AA76" s="28"/>
      <c r="AB76" s="1"/>
      <c r="AC76" s="1"/>
      <c r="AD76" s="1"/>
      <c r="AE76" s="1"/>
      <c r="AF76" s="1"/>
      <c r="AG76" s="1"/>
      <c r="AH76" s="1"/>
    </row>
    <row r="77" spans="1:34" x14ac:dyDescent="0.25">
      <c r="A77" s="2" t="s">
        <v>69</v>
      </c>
      <c r="B77" s="4">
        <v>60</v>
      </c>
      <c r="C77" s="7">
        <f t="shared" si="3"/>
        <v>242</v>
      </c>
      <c r="D77" s="7">
        <v>14</v>
      </c>
      <c r="E77" s="6">
        <f t="shared" si="4"/>
        <v>8.6428571428571423</v>
      </c>
      <c r="F77" s="18">
        <f t="shared" si="5"/>
        <v>518.57142857142856</v>
      </c>
      <c r="G77" s="5">
        <v>91</v>
      </c>
      <c r="H77" s="5">
        <v>53</v>
      </c>
      <c r="I77" s="1"/>
      <c r="J77" s="1"/>
      <c r="K77" s="5">
        <v>46</v>
      </c>
      <c r="L77" s="5">
        <v>52</v>
      </c>
      <c r="M77" s="1"/>
      <c r="N77" s="1"/>
      <c r="O77" s="1"/>
      <c r="P77" s="1"/>
      <c r="Q77" s="1"/>
      <c r="R77" s="1"/>
      <c r="S77" s="1"/>
      <c r="T77" s="1"/>
      <c r="U77" s="28"/>
      <c r="V77" s="28"/>
      <c r="W77" s="28"/>
      <c r="X77" s="28"/>
      <c r="Y77" s="28"/>
      <c r="Z77" s="28"/>
      <c r="AA77" s="28"/>
      <c r="AB77" s="1"/>
      <c r="AC77" s="1"/>
      <c r="AD77" s="1"/>
      <c r="AE77" s="1"/>
      <c r="AF77" s="1"/>
      <c r="AG77" s="1"/>
      <c r="AH77" s="1"/>
    </row>
    <row r="78" spans="1:34" x14ac:dyDescent="0.25">
      <c r="A78" s="2" t="s">
        <v>70</v>
      </c>
      <c r="B78" s="4">
        <v>53</v>
      </c>
      <c r="C78" s="7">
        <f t="shared" si="3"/>
        <v>636</v>
      </c>
      <c r="D78" s="7">
        <v>42</v>
      </c>
      <c r="E78" s="6">
        <f t="shared" si="4"/>
        <v>7.5714285714285712</v>
      </c>
      <c r="F78" s="18">
        <f t="shared" si="5"/>
        <v>454.28571428571428</v>
      </c>
      <c r="G78" s="5">
        <v>93</v>
      </c>
      <c r="H78" s="5">
        <v>50</v>
      </c>
      <c r="I78" s="5">
        <v>52</v>
      </c>
      <c r="J78" s="5">
        <v>69</v>
      </c>
      <c r="K78" s="1"/>
      <c r="L78" s="1"/>
      <c r="M78" s="5">
        <v>57</v>
      </c>
      <c r="N78" s="5">
        <v>44</v>
      </c>
      <c r="O78" s="5">
        <v>58</v>
      </c>
      <c r="P78" s="5">
        <v>32</v>
      </c>
      <c r="Q78" s="5">
        <v>50</v>
      </c>
      <c r="R78" s="5">
        <v>34</v>
      </c>
      <c r="S78" s="5">
        <v>55</v>
      </c>
      <c r="T78" s="5">
        <v>42</v>
      </c>
      <c r="U78" s="28"/>
      <c r="V78" s="28"/>
      <c r="W78" s="28"/>
      <c r="X78" s="28"/>
      <c r="Y78" s="28"/>
      <c r="Z78" s="28"/>
      <c r="AA78" s="28"/>
      <c r="AB78" s="1"/>
      <c r="AC78" s="1"/>
      <c r="AD78" s="1"/>
      <c r="AE78" s="1"/>
      <c r="AF78" s="1"/>
      <c r="AG78" s="1"/>
      <c r="AH78" s="1"/>
    </row>
    <row r="79" spans="1:34" x14ac:dyDescent="0.25">
      <c r="A79" s="2" t="s">
        <v>71</v>
      </c>
      <c r="B79" s="4">
        <v>63</v>
      </c>
      <c r="C79" s="7">
        <f t="shared" si="3"/>
        <v>887</v>
      </c>
      <c r="D79" s="7">
        <v>48</v>
      </c>
      <c r="E79" s="6">
        <f t="shared" si="4"/>
        <v>9.2395833333333339</v>
      </c>
      <c r="F79" s="18">
        <f t="shared" si="5"/>
        <v>554.375</v>
      </c>
      <c r="G79" s="5">
        <v>89</v>
      </c>
      <c r="H79" s="5">
        <v>51</v>
      </c>
      <c r="I79" s="5">
        <v>55</v>
      </c>
      <c r="J79" s="5">
        <v>74</v>
      </c>
      <c r="K79" s="5">
        <v>56</v>
      </c>
      <c r="L79" s="5">
        <v>58</v>
      </c>
      <c r="M79" s="5">
        <v>57</v>
      </c>
      <c r="N79" s="5">
        <v>53</v>
      </c>
      <c r="O79" s="5">
        <v>78</v>
      </c>
      <c r="P79" s="5">
        <v>57</v>
      </c>
      <c r="Q79" s="5">
        <v>74</v>
      </c>
      <c r="R79" s="5">
        <v>59</v>
      </c>
      <c r="S79" s="5">
        <v>74</v>
      </c>
      <c r="T79" s="5">
        <v>52</v>
      </c>
      <c r="U79" s="28"/>
      <c r="V79" s="28"/>
      <c r="W79" s="28"/>
      <c r="X79" s="28"/>
      <c r="Y79" s="28"/>
      <c r="Z79" s="28"/>
      <c r="AA79" s="28"/>
      <c r="AB79" s="1"/>
      <c r="AC79" s="1"/>
      <c r="AD79" s="1"/>
      <c r="AE79" s="1"/>
      <c r="AF79" s="1"/>
      <c r="AG79" s="1"/>
      <c r="AH79" s="1"/>
    </row>
    <row r="80" spans="1:34" x14ac:dyDescent="0.25">
      <c r="C80" s="22"/>
      <c r="D80" s="23"/>
      <c r="E80" s="24"/>
      <c r="F80" s="19"/>
    </row>
    <row r="81" spans="1:6" ht="18.75" x14ac:dyDescent="0.3">
      <c r="A81" s="26" t="s">
        <v>92</v>
      </c>
      <c r="C81" s="9">
        <f>SUM(C12+C4+C64+C73+C35+C43+C52+C21)</f>
        <v>33772</v>
      </c>
      <c r="D81" s="25">
        <f>SUM(D12+D4+D64+D73+D35+D43+D52+D21)</f>
        <v>617</v>
      </c>
      <c r="E81" s="6">
        <f>SUM(C81/D81/2/3)</f>
        <v>9.1226364127498645</v>
      </c>
      <c r="F81" s="20">
        <f>SUM(C81/D81/2/3*60)</f>
        <v>547.35818476499185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</dc:creator>
  <cp:lastModifiedBy>Werner</cp:lastModifiedBy>
  <dcterms:created xsi:type="dcterms:W3CDTF">2023-01-10T13:53:23Z</dcterms:created>
  <dcterms:modified xsi:type="dcterms:W3CDTF">2023-01-23T11:07:07Z</dcterms:modified>
</cp:coreProperties>
</file>