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rner\RSG Düren\Liga\Bundesliga\2. Bundesliga 2022-23\"/>
    </mc:Choice>
  </mc:AlternateContent>
  <bookViews>
    <workbookView xWindow="0" yWindow="0" windowWidth="28800" windowHeight="12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73" i="1"/>
  <c r="E65" i="1"/>
  <c r="E57" i="1"/>
  <c r="E46" i="1"/>
  <c r="E36" i="1"/>
  <c r="E16" i="1"/>
  <c r="E7" i="1"/>
  <c r="D84" i="1" l="1"/>
  <c r="C19" i="1"/>
  <c r="E19" i="1" s="1"/>
  <c r="C20" i="1"/>
  <c r="F20" i="1" s="1"/>
  <c r="C21" i="1"/>
  <c r="F21" i="1" s="1"/>
  <c r="C22" i="1"/>
  <c r="C23" i="1"/>
  <c r="F23" i="1" s="1"/>
  <c r="C24" i="1"/>
  <c r="E24" i="1" s="1"/>
  <c r="C48" i="1"/>
  <c r="E48" i="1" s="1"/>
  <c r="C49" i="1"/>
  <c r="C50" i="1"/>
  <c r="F50" i="1" s="1"/>
  <c r="C51" i="1"/>
  <c r="C52" i="1"/>
  <c r="C53" i="1"/>
  <c r="E53" i="1" s="1"/>
  <c r="C54" i="1"/>
  <c r="F54" i="1" s="1"/>
  <c r="C9" i="1"/>
  <c r="C10" i="1"/>
  <c r="C11" i="1"/>
  <c r="F11" i="1" s="1"/>
  <c r="C12" i="1"/>
  <c r="F12" i="1" s="1"/>
  <c r="C13" i="1"/>
  <c r="F13" i="1" s="1"/>
  <c r="C14" i="1"/>
  <c r="F14" i="1" s="1"/>
  <c r="C75" i="1"/>
  <c r="C76" i="1"/>
  <c r="F76" i="1" s="1"/>
  <c r="C77" i="1"/>
  <c r="F77" i="1" s="1"/>
  <c r="C78" i="1"/>
  <c r="C79" i="1"/>
  <c r="F79" i="1" s="1"/>
  <c r="C80" i="1"/>
  <c r="C81" i="1"/>
  <c r="C82" i="1"/>
  <c r="E82" i="1" s="1"/>
  <c r="C28" i="1"/>
  <c r="F28" i="1" s="1"/>
  <c r="C29" i="1"/>
  <c r="F29" i="1" s="1"/>
  <c r="C30" i="1"/>
  <c r="C31" i="1"/>
  <c r="F31" i="1" s="1"/>
  <c r="C32" i="1"/>
  <c r="E32" i="1" s="1"/>
  <c r="C33" i="1"/>
  <c r="C34" i="1"/>
  <c r="F34" i="1" s="1"/>
  <c r="C58" i="1"/>
  <c r="C59" i="1"/>
  <c r="C60" i="1"/>
  <c r="F60" i="1" s="1"/>
  <c r="C61" i="1"/>
  <c r="F61" i="1" s="1"/>
  <c r="C62" i="1"/>
  <c r="E62" i="1" s="1"/>
  <c r="C63" i="1"/>
  <c r="E63" i="1" s="1"/>
  <c r="C38" i="1"/>
  <c r="C39" i="1"/>
  <c r="F39" i="1" s="1"/>
  <c r="C40" i="1"/>
  <c r="E40" i="1" s="1"/>
  <c r="C41" i="1"/>
  <c r="E41" i="1" s="1"/>
  <c r="C42" i="1"/>
  <c r="C43" i="1"/>
  <c r="F43" i="1" s="1"/>
  <c r="C44" i="1"/>
  <c r="F44" i="1" s="1"/>
  <c r="C67" i="1"/>
  <c r="F67" i="1" s="1"/>
  <c r="C68" i="1"/>
  <c r="C69" i="1"/>
  <c r="F69" i="1" s="1"/>
  <c r="C70" i="1"/>
  <c r="F70" i="1" s="1"/>
  <c r="C71" i="1"/>
  <c r="F71" i="1" s="1"/>
  <c r="C18" i="1"/>
  <c r="F32" i="1" l="1"/>
  <c r="F53" i="1"/>
  <c r="E79" i="1"/>
  <c r="E67" i="1"/>
  <c r="C7" i="1"/>
  <c r="C16" i="1"/>
  <c r="C36" i="1"/>
  <c r="F36" i="1" s="1"/>
  <c r="F82" i="1"/>
  <c r="C65" i="1"/>
  <c r="F65" i="1" s="1"/>
  <c r="C57" i="1"/>
  <c r="F57" i="1" s="1"/>
  <c r="C26" i="1"/>
  <c r="C73" i="1"/>
  <c r="F73" i="1" s="1"/>
  <c r="E31" i="1"/>
  <c r="E44" i="1"/>
  <c r="E23" i="1"/>
  <c r="C46" i="1"/>
  <c r="F46" i="1" s="1"/>
  <c r="E76" i="1"/>
  <c r="E29" i="1"/>
  <c r="E39" i="1"/>
  <c r="F38" i="1"/>
  <c r="E21" i="1"/>
  <c r="E12" i="1"/>
  <c r="E77" i="1"/>
  <c r="E34" i="1"/>
  <c r="E28" i="1"/>
  <c r="E43" i="1"/>
  <c r="E38" i="1"/>
  <c r="E60" i="1"/>
  <c r="F41" i="1"/>
  <c r="F63" i="1"/>
  <c r="F59" i="1"/>
  <c r="E71" i="1"/>
  <c r="F24" i="1"/>
  <c r="E61" i="1"/>
  <c r="E50" i="1"/>
  <c r="E20" i="1"/>
  <c r="F19" i="1"/>
  <c r="E11" i="1"/>
  <c r="E14" i="1"/>
  <c r="E59" i="1"/>
  <c r="F40" i="1"/>
  <c r="F62" i="1"/>
  <c r="E70" i="1"/>
  <c r="E54" i="1"/>
  <c r="E13" i="1"/>
  <c r="E69" i="1"/>
  <c r="F48" i="1"/>
  <c r="F26" i="1" l="1"/>
  <c r="E26" i="1"/>
  <c r="F16" i="1"/>
  <c r="F7" i="1"/>
  <c r="C84" i="1"/>
  <c r="F84" i="1" l="1"/>
</calcChain>
</file>

<file path=xl/sharedStrings.xml><?xml version="1.0" encoding="utf-8"?>
<sst xmlns="http://schemas.openxmlformats.org/spreadsheetml/2006/main" count="300" uniqueCount="97">
  <si>
    <t>Bogenligaschützenliste</t>
  </si>
  <si>
    <t>Bogen 1. Bundesliga Nord / Schützeneinsätze</t>
  </si>
  <si>
    <t>BSC BB Berlin</t>
  </si>
  <si>
    <t>Schnitt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</si>
  <si>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</si>
  <si>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</si>
  <si>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</si>
  <si>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</si>
  <si>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</si>
  <si>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</si>
  <si>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</si>
  <si>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</si>
  <si>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</si>
  <si>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</si>
  <si>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</si>
  <si>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</si>
  <si>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</si>
  <si>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</si>
  <si>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</si>
  <si>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</si>
  <si>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</si>
  <si>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</si>
  <si>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</si>
  <si>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</si>
  <si>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</si>
  <si>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</si>
  <si>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</si>
  <si>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</si>
  <si>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</si>
  <si>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</si>
  <si>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</si>
  <si>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</si>
  <si>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Breitbach, Christoph</t>
  </si>
  <si>
    <t>Idensen, Elina</t>
  </si>
  <si>
    <t>Kramer, Jannis</t>
  </si>
  <si>
    <t>Linke, Erik</t>
  </si>
  <si>
    <t>Reisenweber, Clea Josina</t>
  </si>
  <si>
    <t>Unruh, Lisa</t>
  </si>
  <si>
    <t>Barme, Vincent</t>
  </si>
  <si>
    <t>BSSC Olympia Berlin</t>
  </si>
  <si>
    <t>Gille, Johan</t>
  </si>
  <si>
    <t>Grabein Franziska</t>
  </si>
  <si>
    <t>Kolb, Julian</t>
  </si>
  <si>
    <t>Ortler, Alexander</t>
  </si>
  <si>
    <t>Schmidt, Toni</t>
  </si>
  <si>
    <t>Sternberg, Nils</t>
  </si>
  <si>
    <t>Weinhardt, Tobias</t>
  </si>
  <si>
    <t>Werner, Mathilda</t>
  </si>
  <si>
    <t>Blankenfelder BS 08</t>
  </si>
  <si>
    <t>Czyz, Julia</t>
  </si>
  <si>
    <t>Meinig, Robin</t>
  </si>
  <si>
    <t>Sach, Peter</t>
  </si>
  <si>
    <t>Schatursunow, Richard</t>
  </si>
  <si>
    <t>Stephens, James</t>
  </si>
  <si>
    <t>Viehmeier, Isabel</t>
  </si>
  <si>
    <t>1. UTK BSC Oberauroff</t>
  </si>
  <si>
    <t>Kessler, Hannah</t>
  </si>
  <si>
    <t>Löhr, Philipp</t>
  </si>
  <si>
    <t>Markus, Zellmann</t>
  </si>
  <si>
    <t>Mohr, Adolf</t>
  </si>
  <si>
    <t>Preußner, André</t>
  </si>
  <si>
    <t>Reyer, Henning</t>
  </si>
  <si>
    <t xml:space="preserve">Siebert, Jan-Frederik </t>
  </si>
  <si>
    <t xml:space="preserve">Widmer, Phillip </t>
  </si>
  <si>
    <t>SV Querum</t>
  </si>
  <si>
    <t>Floto, Florian</t>
  </si>
  <si>
    <t>Hasenfuß, Thomas</t>
  </si>
  <si>
    <t>Heinzel, Henrike</t>
  </si>
  <si>
    <t>Heinzel, Johanna</t>
  </si>
  <si>
    <t>Keib, Heiko</t>
  </si>
  <si>
    <t>Klesmann, Daniela</t>
  </si>
  <si>
    <t>Thiele, Alexander</t>
  </si>
  <si>
    <t>SV Dauelsen</t>
  </si>
  <si>
    <t>Dauel, Christian</t>
  </si>
  <si>
    <t>Gerhardt, Andreas</t>
  </si>
  <si>
    <t>Rohrbeck, Holger</t>
  </si>
  <si>
    <t>Rohrberg, Sebastian</t>
  </si>
  <si>
    <t>Unruh, Florian</t>
  </si>
  <si>
    <t>Sherwood BSC Herne</t>
  </si>
  <si>
    <t>Ginzel, Jan-Christopher</t>
  </si>
  <si>
    <t>Großmann, Tim</t>
  </si>
  <si>
    <t>Metzlaff, Arne</t>
  </si>
  <si>
    <t>Moschner, Rabea</t>
  </si>
  <si>
    <t>Poppenborg, Rafael</t>
  </si>
  <si>
    <t>Schmitz, Carlo</t>
  </si>
  <si>
    <t>Winkelmeyer, Lukas</t>
  </si>
  <si>
    <t>RSV Detmold-Klüt</t>
  </si>
  <si>
    <t>Pachur, Lukas</t>
  </si>
  <si>
    <t>Schmidt, Dirk</t>
  </si>
  <si>
    <t>Schmidt, Verena</t>
  </si>
  <si>
    <t>Sprenger, Karsten</t>
  </si>
  <si>
    <t>Strodick, David</t>
  </si>
  <si>
    <t>Liga-Durchschnitt</t>
  </si>
  <si>
    <t>Ringzahl</t>
  </si>
  <si>
    <t>Sätze</t>
  </si>
  <si>
    <t>Durchschnitt je Pfeil</t>
  </si>
  <si>
    <t>Ergebnis auf 60 Pfeile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</si>
</sst>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3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1" fontId="1" fillId="0" borderId="0" xfId="1" applyNumberFormat="1" applyFont="1" applyAlignment="1" applyProtection="1">
      <alignment horizontal="center"/>
      <protection locked="0"/>
    </xf>
    <xf numFmtId="0" fontId="4" fillId="0" borderId="0" xfId="1" applyNumberFormat="1" applyFont="1" applyAlignment="1" applyProtection="1">
      <alignment horizontal="left"/>
      <protection locked="0"/>
    </xf>
    <xf numFmtId="0" fontId="5" fillId="0" borderId="0" xfId="1" applyNumberFormat="1" applyFont="1" applyAlignment="1" applyProtection="1">
      <alignment horizontal="left"/>
      <protection locked="0"/>
    </xf>
    <xf numFmtId="1" fontId="6" fillId="0" borderId="0" xfId="1" applyNumberFormat="1" applyFont="1" applyFill="1" applyAlignment="1">
      <alignment horizontal="center"/>
    </xf>
    <xf numFmtId="1" fontId="6" fillId="2" borderId="0" xfId="1" applyNumberFormat="1" applyFont="1" applyFill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Fill="1"/>
    <xf numFmtId="0" fontId="8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8" fillId="0" borderId="0" xfId="0" applyFont="1"/>
    <xf numFmtId="0" fontId="9" fillId="0" borderId="0" xfId="1" applyFont="1"/>
    <xf numFmtId="0" fontId="5" fillId="0" borderId="0" xfId="1" applyNumberFormat="1" applyFont="1" applyFill="1" applyAlignment="1" applyProtection="1">
      <alignment horizontal="left"/>
      <protection locked="0"/>
    </xf>
    <xf numFmtId="2" fontId="3" fillId="3" borderId="0" xfId="1" applyNumberFormat="1" applyFill="1" applyAlignment="1">
      <alignment horizontal="center"/>
    </xf>
    <xf numFmtId="1" fontId="6" fillId="3" borderId="0" xfId="1" applyNumberFormat="1" applyFont="1" applyFill="1" applyAlignment="1">
      <alignment horizontal="center"/>
    </xf>
    <xf numFmtId="1" fontId="0" fillId="3" borderId="0" xfId="0" applyNumberFormat="1" applyFill="1"/>
    <xf numFmtId="2" fontId="0" fillId="3" borderId="0" xfId="0" applyNumberForma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1" fillId="3" borderId="0" xfId="1" applyNumberFormat="1" applyFont="1" applyFill="1" applyAlignment="1" applyProtection="1">
      <alignment horizontal="center"/>
      <protection locked="0"/>
    </xf>
    <xf numFmtId="1" fontId="3" fillId="3" borderId="0" xfId="1" applyNumberFormat="1" applyFill="1" applyAlignment="1">
      <alignment horizontal="center"/>
    </xf>
    <xf numFmtId="1" fontId="1" fillId="0" borderId="0" xfId="1" applyNumberFormat="1" applyFont="1" applyFill="1" applyAlignment="1" applyProtection="1">
      <alignment horizontal="center"/>
      <protection locked="0"/>
    </xf>
    <xf numFmtId="1" fontId="0" fillId="0" borderId="0" xfId="0" applyNumberFormat="1" applyFill="1"/>
    <xf numFmtId="2" fontId="3" fillId="0" borderId="0" xfId="1" applyNumberFormat="1" applyFill="1" applyAlignment="1">
      <alignment horizontal="center"/>
    </xf>
    <xf numFmtId="0" fontId="0" fillId="0" borderId="0" xfId="0" applyFill="1"/>
    <xf numFmtId="1" fontId="3" fillId="0" borderId="0" xfId="1" applyNumberFormat="1" applyFill="1"/>
    <xf numFmtId="2" fontId="0" fillId="0" borderId="0" xfId="0" applyNumberForma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8" fillId="0" borderId="0" xfId="0" applyFont="1" applyFill="1"/>
    <xf numFmtId="0" fontId="9" fillId="0" borderId="0" xfId="0" applyFont="1"/>
    <xf numFmtId="1" fontId="10" fillId="3" borderId="0" xfId="0" applyNumberFormat="1" applyFont="1" applyFill="1" applyAlignment="1">
      <alignment horizontal="center" textRotation="90" wrapText="1"/>
    </xf>
    <xf numFmtId="2" fontId="10" fillId="3" borderId="0" xfId="0" applyNumberFormat="1" applyFont="1" applyFill="1" applyAlignment="1">
      <alignment horizontal="center" textRotation="90" wrapText="1"/>
    </xf>
    <xf numFmtId="1" fontId="6" fillId="3" borderId="0" xfId="0" applyNumberFormat="1" applyFont="1" applyFill="1" applyAlignment="1">
      <alignment horizontal="center" textRotation="90" wrapText="1"/>
    </xf>
    <xf numFmtId="0" fontId="3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3" fillId="0" borderId="0" xfId="1"/>
    <xf numFmtId="1" fontId="1" fillId="0" borderId="0" xfId="1" applyNumberFormat="1" applyFont="1" applyAlignment="1" applyProtection="1">
      <alignment horizontal="center"/>
      <protection locked="0"/>
    </xf>
    <xf numFmtId="1" fontId="1" fillId="0" borderId="0" xfId="1" applyNumberFormat="1" applyFont="1" applyAlignment="1" applyProtection="1">
      <alignment horizontal="center"/>
      <protection locked="0"/>
    </xf>
    <xf numFmtId="0" fontId="3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3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3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3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3" fillId="0" borderId="0" xfId="1"/>
    <xf numFmtId="1" fontId="1" fillId="0" borderId="0" xfId="1" applyNumberFormat="1" applyFont="1" applyAlignment="1" applyProtection="1">
      <alignment horizontal="center"/>
      <protection locked="0"/>
    </xf>
    <xf numFmtId="2" fontId="3" fillId="4" borderId="0" xfId="1" applyNumberFormat="1" applyFill="1" applyAlignment="1">
      <alignment horizontal="center"/>
    </xf>
    <xf numFmtId="1" fontId="0" fillId="0" borderId="0" xfId="0" applyNumberFormat="1"/>
    <xf numFmtId="0" fontId="3" fillId="0" borderId="0" xfId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5"/>
  <sheetViews>
    <sheetView tabSelected="1" workbookViewId="0">
      <selection activeCell="J86" sqref="J86"/>
    </sheetView>
  </sheetViews>
  <sheetFormatPr baseColWidth="10" defaultRowHeight="15" x14ac:dyDescent="0.25"/>
  <cols>
    <col min="1" max="1" width="26.140625" customWidth="1"/>
    <col min="2" max="2" width="7.140625" bestFit="1" customWidth="1"/>
    <col min="3" max="4" width="7.140625" style="18" customWidth="1"/>
    <col min="5" max="5" width="7.140625" style="19" customWidth="1"/>
    <col min="6" max="6" width="7.140625" style="20" customWidth="1"/>
    <col min="7" max="8" width="3.7109375" bestFit="1" customWidth="1"/>
    <col min="9" max="9" width="4" bestFit="1" customWidth="1"/>
    <col min="10" max="11" width="3.7109375" bestFit="1" customWidth="1"/>
    <col min="12" max="12" width="4" bestFit="1" customWidth="1"/>
    <col min="13" max="14" width="3.7109375" bestFit="1" customWidth="1"/>
    <col min="15" max="15" width="4" bestFit="1" customWidth="1"/>
    <col min="16" max="34" width="4.7109375" bestFit="1" customWidth="1"/>
  </cols>
  <sheetData>
    <row r="1" spans="1:34" ht="26.25" x14ac:dyDescent="0.4">
      <c r="A1" s="5" t="s">
        <v>0</v>
      </c>
      <c r="B1" s="1"/>
      <c r="C1" s="27"/>
      <c r="D1" s="27"/>
      <c r="E1" s="25"/>
      <c r="F1" s="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6.25" x14ac:dyDescent="0.4">
      <c r="A2" s="5" t="s">
        <v>1</v>
      </c>
      <c r="B2" s="1"/>
      <c r="C2" s="27"/>
      <c r="D2" s="27"/>
      <c r="E2" s="25"/>
      <c r="F2" s="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C3" s="24"/>
      <c r="D3" s="24"/>
      <c r="E3" s="28"/>
      <c r="F3" s="29"/>
    </row>
    <row r="4" spans="1:34" ht="67.5" customHeight="1" x14ac:dyDescent="0.25">
      <c r="B4" s="31"/>
      <c r="C4" s="32" t="s">
        <v>93</v>
      </c>
      <c r="D4" s="32" t="s">
        <v>94</v>
      </c>
      <c r="E4" s="33" t="s">
        <v>95</v>
      </c>
      <c r="F4" s="34" t="s">
        <v>96</v>
      </c>
      <c r="T4" s="26"/>
      <c r="U4" s="26"/>
      <c r="V4" s="26"/>
      <c r="W4" s="26"/>
      <c r="X4" s="26"/>
      <c r="Y4" s="26"/>
      <c r="Z4" s="26"/>
      <c r="AA4" s="26"/>
    </row>
    <row r="5" spans="1:34" x14ac:dyDescent="0.25">
      <c r="C5" s="24"/>
      <c r="D5" s="24"/>
      <c r="E5" s="28"/>
      <c r="F5" s="29"/>
    </row>
    <row r="6" spans="1:34" x14ac:dyDescent="0.25">
      <c r="C6" s="24"/>
      <c r="D6" s="24"/>
      <c r="E6" s="28"/>
      <c r="F6" s="29"/>
    </row>
    <row r="7" spans="1:34" ht="18.75" x14ac:dyDescent="0.3">
      <c r="A7" s="6" t="s">
        <v>48</v>
      </c>
      <c r="B7" s="14"/>
      <c r="C7" s="21">
        <f>SUM(C9:C14)</f>
        <v>6616</v>
      </c>
      <c r="D7" s="22">
        <v>116</v>
      </c>
      <c r="E7" s="50">
        <f>SUM(C7/D7)</f>
        <v>57.03448275862069</v>
      </c>
      <c r="F7" s="8">
        <f>SUM(C7/D7/2/3*60)</f>
        <v>570.34482758620697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5">
      <c r="A8" s="2"/>
      <c r="B8" s="11" t="s">
        <v>3</v>
      </c>
      <c r="C8" s="21"/>
      <c r="D8" s="21"/>
      <c r="E8" s="16"/>
      <c r="F8" s="17"/>
      <c r="G8" s="3" t="s">
        <v>4</v>
      </c>
      <c r="H8" s="3" t="s">
        <v>5</v>
      </c>
      <c r="I8" s="3" t="s">
        <v>6</v>
      </c>
      <c r="J8" s="3" t="s">
        <v>7</v>
      </c>
      <c r="K8" s="3" t="s">
        <v>8</v>
      </c>
      <c r="L8" s="3" t="s">
        <v>9</v>
      </c>
      <c r="M8" s="3" t="s">
        <v>10</v>
      </c>
      <c r="N8" s="3" t="s">
        <v>11</v>
      </c>
      <c r="O8" s="3" t="s">
        <v>12</v>
      </c>
      <c r="P8" s="3" t="s">
        <v>13</v>
      </c>
      <c r="Q8" s="3" t="s">
        <v>14</v>
      </c>
      <c r="R8" s="3" t="s">
        <v>15</v>
      </c>
      <c r="S8" s="3" t="s">
        <v>16</v>
      </c>
      <c r="T8" s="3" t="s">
        <v>17</v>
      </c>
      <c r="U8" s="3" t="s">
        <v>18</v>
      </c>
      <c r="V8" s="3" t="s">
        <v>19</v>
      </c>
      <c r="W8" s="3" t="s">
        <v>20</v>
      </c>
      <c r="X8" s="3" t="s">
        <v>21</v>
      </c>
      <c r="Y8" s="3" t="s">
        <v>22</v>
      </c>
      <c r="Z8" s="3" t="s">
        <v>23</v>
      </c>
      <c r="AA8" s="3" t="s">
        <v>24</v>
      </c>
      <c r="AB8" s="3" t="s">
        <v>25</v>
      </c>
      <c r="AC8" s="3" t="s">
        <v>26</v>
      </c>
      <c r="AD8" s="3" t="s">
        <v>27</v>
      </c>
      <c r="AE8" s="3" t="s">
        <v>28</v>
      </c>
      <c r="AF8" s="3" t="s">
        <v>29</v>
      </c>
      <c r="AG8" s="3" t="s">
        <v>30</v>
      </c>
      <c r="AH8" s="3" t="s">
        <v>31</v>
      </c>
    </row>
    <row r="9" spans="1:34" x14ac:dyDescent="0.25">
      <c r="A9" s="2" t="s">
        <v>49</v>
      </c>
      <c r="B9" s="12">
        <v>0</v>
      </c>
      <c r="C9" s="21">
        <f t="shared" ref="C9:C14" si="0">SUM(G9:AH9)</f>
        <v>0</v>
      </c>
      <c r="D9" s="21"/>
      <c r="E9" s="16"/>
      <c r="F9" s="1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2" t="s">
        <v>50</v>
      </c>
      <c r="B10" s="12">
        <v>0</v>
      </c>
      <c r="C10" s="21">
        <f t="shared" si="0"/>
        <v>0</v>
      </c>
      <c r="D10" s="21"/>
      <c r="E10" s="16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A11" s="2" t="s">
        <v>51</v>
      </c>
      <c r="B11" s="12">
        <v>79</v>
      </c>
      <c r="C11" s="21">
        <f t="shared" si="0"/>
        <v>2059</v>
      </c>
      <c r="D11" s="21">
        <v>109</v>
      </c>
      <c r="E11" s="16">
        <f>SUM(C11/D11/2)</f>
        <v>9.4449541284403669</v>
      </c>
      <c r="F11" s="17">
        <f>SUM(C11/D11/2*60)</f>
        <v>566.69724770642199</v>
      </c>
      <c r="G11" s="4">
        <v>95</v>
      </c>
      <c r="H11" s="4">
        <v>97</v>
      </c>
      <c r="I11" s="1"/>
      <c r="J11" s="1"/>
      <c r="K11" s="4">
        <v>59</v>
      </c>
      <c r="L11" s="4">
        <v>57</v>
      </c>
      <c r="M11" s="4">
        <v>76</v>
      </c>
      <c r="N11" s="4">
        <v>94</v>
      </c>
      <c r="O11" s="4">
        <v>78</v>
      </c>
      <c r="P11" s="4">
        <v>76</v>
      </c>
      <c r="Q11" s="4">
        <v>71</v>
      </c>
      <c r="R11" s="4">
        <v>69</v>
      </c>
      <c r="S11" s="4">
        <v>96</v>
      </c>
      <c r="T11" s="4">
        <v>94</v>
      </c>
      <c r="U11" s="4">
        <v>93</v>
      </c>
      <c r="V11" s="4">
        <v>56</v>
      </c>
      <c r="W11" s="4">
        <v>76</v>
      </c>
      <c r="X11" s="4">
        <v>77</v>
      </c>
      <c r="Y11" s="4">
        <v>74</v>
      </c>
      <c r="Z11" s="4">
        <v>74</v>
      </c>
      <c r="AA11" s="4">
        <v>94</v>
      </c>
      <c r="AB11" s="39">
        <v>79</v>
      </c>
      <c r="AC11" s="39">
        <v>76</v>
      </c>
      <c r="AD11" s="39">
        <v>98</v>
      </c>
      <c r="AE11" s="39">
        <v>96</v>
      </c>
      <c r="AF11" s="39">
        <v>93</v>
      </c>
      <c r="AG11" s="39">
        <v>57</v>
      </c>
      <c r="AH11" s="39">
        <v>54</v>
      </c>
    </row>
    <row r="12" spans="1:34" x14ac:dyDescent="0.25">
      <c r="A12" s="2" t="s">
        <v>52</v>
      </c>
      <c r="B12" s="12">
        <v>79</v>
      </c>
      <c r="C12" s="21">
        <f t="shared" si="0"/>
        <v>2224</v>
      </c>
      <c r="D12" s="21">
        <v>116</v>
      </c>
      <c r="E12" s="16">
        <f>SUM(C12/D12/2)</f>
        <v>9.5862068965517242</v>
      </c>
      <c r="F12" s="17">
        <f>SUM(C12/D12/2*60)</f>
        <v>575.17241379310349</v>
      </c>
      <c r="G12" s="4">
        <v>96</v>
      </c>
      <c r="H12" s="4">
        <v>96</v>
      </c>
      <c r="I12" s="4">
        <v>53</v>
      </c>
      <c r="J12" s="4">
        <v>77</v>
      </c>
      <c r="K12" s="4">
        <v>57</v>
      </c>
      <c r="L12" s="4">
        <v>58</v>
      </c>
      <c r="M12" s="4">
        <v>73</v>
      </c>
      <c r="N12" s="4">
        <v>97</v>
      </c>
      <c r="O12" s="4">
        <v>77</v>
      </c>
      <c r="P12" s="4">
        <v>79</v>
      </c>
      <c r="Q12" s="4">
        <v>78</v>
      </c>
      <c r="R12" s="4">
        <v>78</v>
      </c>
      <c r="S12" s="4">
        <v>96</v>
      </c>
      <c r="T12" s="4">
        <v>97</v>
      </c>
      <c r="U12" s="4">
        <v>96</v>
      </c>
      <c r="V12" s="4">
        <v>58</v>
      </c>
      <c r="W12" s="4">
        <v>76</v>
      </c>
      <c r="X12" s="4">
        <v>77</v>
      </c>
      <c r="Y12" s="4">
        <v>75</v>
      </c>
      <c r="Z12" s="4">
        <v>77</v>
      </c>
      <c r="AA12" s="4">
        <v>95</v>
      </c>
      <c r="AB12" s="39">
        <v>76</v>
      </c>
      <c r="AC12" s="39">
        <v>76</v>
      </c>
      <c r="AD12" s="39">
        <v>95</v>
      </c>
      <c r="AE12" s="39">
        <v>97</v>
      </c>
      <c r="AF12" s="39">
        <v>97</v>
      </c>
      <c r="AG12" s="39">
        <v>60</v>
      </c>
      <c r="AH12" s="39">
        <v>57</v>
      </c>
    </row>
    <row r="13" spans="1:34" x14ac:dyDescent="0.25">
      <c r="A13" s="2" t="s">
        <v>53</v>
      </c>
      <c r="B13" s="12">
        <v>77</v>
      </c>
      <c r="C13" s="21">
        <f t="shared" si="0"/>
        <v>2023</v>
      </c>
      <c r="D13" s="21">
        <v>106</v>
      </c>
      <c r="E13" s="16">
        <f>SUM(C13/D13/2)</f>
        <v>9.5424528301886795</v>
      </c>
      <c r="F13" s="17">
        <f>SUM(C13/D13/2*60)</f>
        <v>572.54716981132083</v>
      </c>
      <c r="G13" s="1"/>
      <c r="H13" s="1"/>
      <c r="I13" s="4">
        <v>57</v>
      </c>
      <c r="J13" s="4">
        <v>76</v>
      </c>
      <c r="K13" s="4">
        <v>57</v>
      </c>
      <c r="L13" s="4">
        <v>60</v>
      </c>
      <c r="M13" s="4">
        <v>75</v>
      </c>
      <c r="N13" s="4">
        <v>93</v>
      </c>
      <c r="O13" s="4">
        <v>79</v>
      </c>
      <c r="P13" s="4">
        <v>78</v>
      </c>
      <c r="Q13" s="4">
        <v>75</v>
      </c>
      <c r="R13" s="4">
        <v>78</v>
      </c>
      <c r="S13" s="4">
        <v>94</v>
      </c>
      <c r="T13" s="4">
        <v>96</v>
      </c>
      <c r="U13" s="4">
        <v>92</v>
      </c>
      <c r="V13" s="4">
        <v>59</v>
      </c>
      <c r="W13" s="4">
        <v>74</v>
      </c>
      <c r="X13" s="4">
        <v>79</v>
      </c>
      <c r="Y13" s="4">
        <v>74</v>
      </c>
      <c r="Z13" s="4">
        <v>76</v>
      </c>
      <c r="AA13" s="4">
        <v>95</v>
      </c>
      <c r="AB13" s="39">
        <v>77</v>
      </c>
      <c r="AC13" s="39">
        <v>78</v>
      </c>
      <c r="AD13" s="39">
        <v>94</v>
      </c>
      <c r="AE13" s="39">
        <v>97</v>
      </c>
      <c r="AF13" s="39">
        <v>96</v>
      </c>
      <c r="AG13" s="39">
        <v>57</v>
      </c>
      <c r="AH13" s="39">
        <v>57</v>
      </c>
    </row>
    <row r="14" spans="1:34" x14ac:dyDescent="0.25">
      <c r="A14" s="2" t="s">
        <v>54</v>
      </c>
      <c r="B14" s="12">
        <v>77</v>
      </c>
      <c r="C14" s="21">
        <f t="shared" si="0"/>
        <v>310</v>
      </c>
      <c r="D14" s="21">
        <v>17</v>
      </c>
      <c r="E14" s="16">
        <f>SUM(C14/D14/2)</f>
        <v>9.117647058823529</v>
      </c>
      <c r="F14" s="17">
        <f>SUM(C14/D14/2*60)</f>
        <v>547.05882352941171</v>
      </c>
      <c r="G14" s="4">
        <v>87</v>
      </c>
      <c r="H14" s="4">
        <v>90</v>
      </c>
      <c r="I14" s="4">
        <v>58</v>
      </c>
      <c r="J14" s="4">
        <v>75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B15" s="13"/>
      <c r="C15" s="23"/>
      <c r="D15" s="24"/>
      <c r="E15" s="25"/>
      <c r="F15" s="7"/>
      <c r="G15" s="26"/>
    </row>
    <row r="16" spans="1:34" ht="18.75" x14ac:dyDescent="0.3">
      <c r="A16" s="6" t="s">
        <v>2</v>
      </c>
      <c r="B16" s="1"/>
      <c r="C16" s="22">
        <f>SUM(C18:C24)</f>
        <v>6325</v>
      </c>
      <c r="D16" s="22">
        <v>112</v>
      </c>
      <c r="E16" s="50">
        <f>SUM(C16/D16)</f>
        <v>56.473214285714285</v>
      </c>
      <c r="F16" s="8">
        <f>SUM(C16/D16/2/3*60)</f>
        <v>564.73214285714289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8" x14ac:dyDescent="0.25">
      <c r="A17" s="2"/>
      <c r="B17" s="11" t="s">
        <v>3</v>
      </c>
      <c r="C17" s="21"/>
      <c r="D17" s="21"/>
      <c r="E17" s="16"/>
      <c r="F17" s="17"/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 t="s">
        <v>13</v>
      </c>
      <c r="Q17" s="3" t="s">
        <v>14</v>
      </c>
      <c r="R17" s="3" t="s">
        <v>15</v>
      </c>
      <c r="S17" s="3" t="s">
        <v>16</v>
      </c>
      <c r="T17" s="3" t="s">
        <v>17</v>
      </c>
      <c r="U17" s="3" t="s">
        <v>18</v>
      </c>
      <c r="V17" s="3" t="s">
        <v>19</v>
      </c>
      <c r="W17" s="3" t="s">
        <v>20</v>
      </c>
      <c r="X17" s="3" t="s">
        <v>21</v>
      </c>
      <c r="Y17" s="3" t="s">
        <v>22</v>
      </c>
      <c r="Z17" s="3" t="s">
        <v>23</v>
      </c>
      <c r="AA17" s="3" t="s">
        <v>24</v>
      </c>
      <c r="AB17" s="3" t="s">
        <v>25</v>
      </c>
      <c r="AC17" s="3" t="s">
        <v>26</v>
      </c>
      <c r="AD17" s="3" t="s">
        <v>27</v>
      </c>
      <c r="AE17" s="3" t="s">
        <v>28</v>
      </c>
      <c r="AF17" s="3" t="s">
        <v>29</v>
      </c>
      <c r="AG17" s="3" t="s">
        <v>30</v>
      </c>
      <c r="AH17" s="3" t="s">
        <v>31</v>
      </c>
    </row>
    <row r="18" spans="1:38" x14ac:dyDescent="0.25">
      <c r="A18" s="2" t="s">
        <v>32</v>
      </c>
      <c r="B18" s="12">
        <v>0</v>
      </c>
      <c r="C18" s="21">
        <f>SUM(G18:AH18)</f>
        <v>0</v>
      </c>
      <c r="D18" s="21"/>
      <c r="E18" s="16"/>
      <c r="F18" s="1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8" x14ac:dyDescent="0.25">
      <c r="A19" s="2" t="s">
        <v>33</v>
      </c>
      <c r="B19" s="12">
        <v>78</v>
      </c>
      <c r="C19" s="21">
        <f t="shared" ref="C19:C82" si="1">SUM(G19:AH19)</f>
        <v>1347</v>
      </c>
      <c r="D19" s="21">
        <v>71</v>
      </c>
      <c r="E19" s="16">
        <f t="shared" ref="E19:E82" si="2">SUM(C19/D19/2)</f>
        <v>9.4859154929577461</v>
      </c>
      <c r="F19" s="17">
        <f>SUM(C19/D19/2*60)</f>
        <v>569.15492957746471</v>
      </c>
      <c r="G19" s="4">
        <v>61</v>
      </c>
      <c r="H19" s="4">
        <v>96</v>
      </c>
      <c r="I19" s="4">
        <v>79</v>
      </c>
      <c r="J19" s="4">
        <v>58</v>
      </c>
      <c r="K19" s="4">
        <v>57</v>
      </c>
      <c r="L19" s="4">
        <v>96</v>
      </c>
      <c r="M19" s="4">
        <v>77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4">
        <v>75</v>
      </c>
      <c r="Y19" s="4">
        <v>77</v>
      </c>
      <c r="Z19" s="4">
        <v>96</v>
      </c>
      <c r="AA19" s="4">
        <v>94</v>
      </c>
      <c r="AB19" s="36">
        <v>80</v>
      </c>
      <c r="AC19" s="36">
        <v>74</v>
      </c>
      <c r="AD19" s="36">
        <v>77</v>
      </c>
      <c r="AE19" s="36">
        <v>78</v>
      </c>
      <c r="AF19" s="36">
        <v>59</v>
      </c>
      <c r="AG19" s="36">
        <v>58</v>
      </c>
      <c r="AH19" s="36">
        <v>55</v>
      </c>
    </row>
    <row r="20" spans="1:38" x14ac:dyDescent="0.25">
      <c r="A20" s="2" t="s">
        <v>34</v>
      </c>
      <c r="B20" s="12">
        <v>77</v>
      </c>
      <c r="C20" s="21">
        <f t="shared" si="1"/>
        <v>1667</v>
      </c>
      <c r="D20" s="21">
        <v>88</v>
      </c>
      <c r="E20" s="16">
        <f t="shared" si="2"/>
        <v>9.4715909090909083</v>
      </c>
      <c r="F20" s="17">
        <f t="shared" ref="F20:F82" si="3">SUM(C20/D20/2*60)</f>
        <v>568.2954545454545</v>
      </c>
      <c r="G20" s="4">
        <v>75</v>
      </c>
      <c r="H20" s="4">
        <v>95</v>
      </c>
      <c r="I20" s="4">
        <v>75</v>
      </c>
      <c r="J20" s="4">
        <v>57</v>
      </c>
      <c r="K20" s="1"/>
      <c r="L20" s="1"/>
      <c r="M20" s="4">
        <v>75</v>
      </c>
      <c r="N20" s="4">
        <v>90</v>
      </c>
      <c r="O20" s="4">
        <v>75</v>
      </c>
      <c r="P20" s="4">
        <v>75</v>
      </c>
      <c r="Q20" s="4">
        <v>80</v>
      </c>
      <c r="R20" s="4">
        <v>79</v>
      </c>
      <c r="S20" s="4">
        <v>98</v>
      </c>
      <c r="T20" s="4">
        <v>58</v>
      </c>
      <c r="U20" s="4">
        <v>58</v>
      </c>
      <c r="V20" s="4">
        <v>86</v>
      </c>
      <c r="W20" s="4">
        <v>78</v>
      </c>
      <c r="X20" s="4">
        <v>76</v>
      </c>
      <c r="Y20" s="4">
        <v>75</v>
      </c>
      <c r="Z20" s="1"/>
      <c r="AA20" s="4">
        <v>96</v>
      </c>
      <c r="AB20" s="36">
        <v>75</v>
      </c>
      <c r="AC20" s="36">
        <v>74</v>
      </c>
      <c r="AD20" s="35"/>
      <c r="AE20" s="35"/>
      <c r="AF20" s="35"/>
      <c r="AG20" s="36">
        <v>57</v>
      </c>
      <c r="AH20" s="36">
        <v>60</v>
      </c>
    </row>
    <row r="21" spans="1:38" x14ac:dyDescent="0.25">
      <c r="A21" s="2" t="s">
        <v>35</v>
      </c>
      <c r="B21" s="12">
        <v>81</v>
      </c>
      <c r="C21" s="21">
        <f t="shared" si="1"/>
        <v>1254</v>
      </c>
      <c r="D21" s="21">
        <v>65</v>
      </c>
      <c r="E21" s="16">
        <f t="shared" si="2"/>
        <v>9.6461538461538456</v>
      </c>
      <c r="F21" s="17">
        <f t="shared" si="3"/>
        <v>578.76923076923072</v>
      </c>
      <c r="G21" s="4">
        <v>76</v>
      </c>
      <c r="H21" s="4">
        <v>95</v>
      </c>
      <c r="I21" s="1"/>
      <c r="J21" s="1"/>
      <c r="K21" s="4">
        <v>55</v>
      </c>
      <c r="L21" s="4">
        <v>99</v>
      </c>
      <c r="M21" s="4">
        <v>79</v>
      </c>
      <c r="N21" s="1"/>
      <c r="O21" s="1"/>
      <c r="P21" s="1"/>
      <c r="Q21" s="1"/>
      <c r="R21" s="1"/>
      <c r="S21" s="1"/>
      <c r="T21" s="1"/>
      <c r="U21" s="4">
        <v>58</v>
      </c>
      <c r="V21" s="4">
        <v>96</v>
      </c>
      <c r="W21" s="4">
        <v>79</v>
      </c>
      <c r="X21" s="4">
        <v>79</v>
      </c>
      <c r="Y21" s="4">
        <v>79</v>
      </c>
      <c r="Z21" s="4">
        <v>97</v>
      </c>
      <c r="AA21" s="4">
        <v>90</v>
      </c>
      <c r="AB21" s="35"/>
      <c r="AC21" s="35"/>
      <c r="AD21" s="36">
        <v>76</v>
      </c>
      <c r="AE21" s="36">
        <v>77</v>
      </c>
      <c r="AF21" s="36">
        <v>59</v>
      </c>
      <c r="AG21" s="35"/>
      <c r="AH21" s="36">
        <v>60</v>
      </c>
    </row>
    <row r="22" spans="1:38" x14ac:dyDescent="0.25">
      <c r="A22" s="2" t="s">
        <v>36</v>
      </c>
      <c r="B22" s="12">
        <v>0</v>
      </c>
      <c r="C22" s="21">
        <f t="shared" si="1"/>
        <v>0</v>
      </c>
      <c r="D22" s="21"/>
      <c r="E22" s="16"/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35"/>
      <c r="AC22" s="35"/>
      <c r="AD22" s="35"/>
      <c r="AE22" s="35"/>
      <c r="AF22" s="35"/>
      <c r="AG22" s="35"/>
      <c r="AH22" s="35"/>
    </row>
    <row r="23" spans="1:38" x14ac:dyDescent="0.25">
      <c r="A23" s="2" t="s">
        <v>37</v>
      </c>
      <c r="B23" s="12">
        <v>76</v>
      </c>
      <c r="C23" s="21">
        <f t="shared" si="1"/>
        <v>1509</v>
      </c>
      <c r="D23" s="21">
        <v>80</v>
      </c>
      <c r="E23" s="16">
        <f t="shared" si="2"/>
        <v>9.4312500000000004</v>
      </c>
      <c r="F23" s="17">
        <f t="shared" si="3"/>
        <v>565.875</v>
      </c>
      <c r="G23" s="1"/>
      <c r="H23" s="1"/>
      <c r="I23" s="4">
        <v>67</v>
      </c>
      <c r="J23" s="4">
        <v>59</v>
      </c>
      <c r="K23" s="4">
        <v>54</v>
      </c>
      <c r="L23" s="4">
        <v>95</v>
      </c>
      <c r="M23" s="1"/>
      <c r="N23" s="4">
        <v>97</v>
      </c>
      <c r="O23" s="4">
        <v>76</v>
      </c>
      <c r="P23" s="4">
        <v>78</v>
      </c>
      <c r="Q23" s="4">
        <v>77</v>
      </c>
      <c r="R23" s="4">
        <v>72</v>
      </c>
      <c r="S23" s="4">
        <v>93</v>
      </c>
      <c r="T23" s="4">
        <v>58</v>
      </c>
      <c r="U23" s="4">
        <v>58</v>
      </c>
      <c r="V23" s="4">
        <v>93</v>
      </c>
      <c r="W23" s="4">
        <v>76</v>
      </c>
      <c r="X23" s="1"/>
      <c r="Y23" s="1"/>
      <c r="Z23" s="4">
        <v>91</v>
      </c>
      <c r="AA23" s="1"/>
      <c r="AB23" s="36">
        <v>77</v>
      </c>
      <c r="AC23" s="36">
        <v>75</v>
      </c>
      <c r="AD23" s="36">
        <v>78</v>
      </c>
      <c r="AE23" s="36">
        <v>80</v>
      </c>
      <c r="AF23" s="36">
        <v>55</v>
      </c>
      <c r="AG23" s="35"/>
      <c r="AH23" s="35"/>
    </row>
    <row r="24" spans="1:38" x14ac:dyDescent="0.25">
      <c r="A24" s="2" t="s">
        <v>38</v>
      </c>
      <c r="B24" s="12">
        <v>78</v>
      </c>
      <c r="C24" s="21">
        <f t="shared" si="1"/>
        <v>548</v>
      </c>
      <c r="D24" s="21">
        <v>29</v>
      </c>
      <c r="E24" s="16">
        <f t="shared" si="2"/>
        <v>9.4482758620689662</v>
      </c>
      <c r="F24" s="17">
        <f t="shared" si="3"/>
        <v>566.89655172413802</v>
      </c>
      <c r="G24" s="1"/>
      <c r="H24" s="1"/>
      <c r="I24" s="1"/>
      <c r="J24" s="1"/>
      <c r="K24" s="1"/>
      <c r="L24" s="1"/>
      <c r="M24" s="1"/>
      <c r="N24" s="4">
        <v>94</v>
      </c>
      <c r="O24" s="4">
        <v>74</v>
      </c>
      <c r="P24" s="4">
        <v>77</v>
      </c>
      <c r="Q24" s="4">
        <v>76</v>
      </c>
      <c r="R24" s="4">
        <v>76</v>
      </c>
      <c r="S24" s="4">
        <v>94</v>
      </c>
      <c r="T24" s="4">
        <v>57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8" x14ac:dyDescent="0.25">
      <c r="B25" s="13"/>
      <c r="C25" s="23"/>
      <c r="D25" s="24"/>
      <c r="E25" s="25"/>
      <c r="F25" s="7"/>
    </row>
    <row r="26" spans="1:38" ht="18.75" x14ac:dyDescent="0.3">
      <c r="A26" s="6" t="s">
        <v>64</v>
      </c>
      <c r="B26" s="14"/>
      <c r="C26" s="21">
        <f>SUM(C28:C34)</f>
        <v>6611</v>
      </c>
      <c r="D26" s="22">
        <v>116</v>
      </c>
      <c r="E26" s="50">
        <f>SUM(C26/D26)</f>
        <v>56.991379310344826</v>
      </c>
      <c r="F26" s="8">
        <f>SUM(C26/D26/2/3*60)</f>
        <v>569.91379310344826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K26" s="51"/>
    </row>
    <row r="27" spans="1:38" x14ac:dyDescent="0.25">
      <c r="A27" s="2"/>
      <c r="B27" s="11" t="s">
        <v>3</v>
      </c>
      <c r="C27" s="21"/>
      <c r="D27" s="21"/>
      <c r="E27" s="16"/>
      <c r="F27" s="17"/>
      <c r="G27" s="3" t="s">
        <v>4</v>
      </c>
      <c r="H27" s="3" t="s">
        <v>5</v>
      </c>
      <c r="I27" s="3" t="s">
        <v>6</v>
      </c>
      <c r="J27" s="3" t="s">
        <v>7</v>
      </c>
      <c r="K27" s="3" t="s">
        <v>8</v>
      </c>
      <c r="L27" s="3" t="s">
        <v>9</v>
      </c>
      <c r="M27" s="3" t="s">
        <v>10</v>
      </c>
      <c r="N27" s="3" t="s">
        <v>11</v>
      </c>
      <c r="O27" s="3" t="s">
        <v>12</v>
      </c>
      <c r="P27" s="3" t="s">
        <v>13</v>
      </c>
      <c r="Q27" s="3" t="s">
        <v>14</v>
      </c>
      <c r="R27" s="3" t="s">
        <v>15</v>
      </c>
      <c r="S27" s="3" t="s">
        <v>16</v>
      </c>
      <c r="T27" s="3" t="s">
        <v>17</v>
      </c>
      <c r="U27" s="3" t="s">
        <v>18</v>
      </c>
      <c r="V27" s="3" t="s">
        <v>19</v>
      </c>
      <c r="W27" s="3" t="s">
        <v>20</v>
      </c>
      <c r="X27" s="3" t="s">
        <v>21</v>
      </c>
      <c r="Y27" s="3" t="s">
        <v>22</v>
      </c>
      <c r="Z27" s="3" t="s">
        <v>23</v>
      </c>
      <c r="AA27" s="3" t="s">
        <v>24</v>
      </c>
      <c r="AB27" s="3" t="s">
        <v>25</v>
      </c>
      <c r="AC27" s="3" t="s">
        <v>26</v>
      </c>
      <c r="AD27" s="3" t="s">
        <v>27</v>
      </c>
      <c r="AE27" s="3" t="s">
        <v>28</v>
      </c>
      <c r="AF27" s="3" t="s">
        <v>29</v>
      </c>
      <c r="AG27" s="3" t="s">
        <v>30</v>
      </c>
      <c r="AH27" s="3" t="s">
        <v>31</v>
      </c>
    </row>
    <row r="28" spans="1:38" x14ac:dyDescent="0.25">
      <c r="A28" s="2" t="s">
        <v>65</v>
      </c>
      <c r="B28" s="12">
        <v>86</v>
      </c>
      <c r="C28" s="21">
        <f t="shared" ref="C28:C34" si="4">SUM(G28:AH28)</f>
        <v>1112</v>
      </c>
      <c r="D28" s="21">
        <v>57</v>
      </c>
      <c r="E28" s="16">
        <f>SUM(C28/D28/2)</f>
        <v>9.7543859649122808</v>
      </c>
      <c r="F28" s="17">
        <f>SUM(C28/D28/2*60)</f>
        <v>585.26315789473688</v>
      </c>
      <c r="G28" s="4">
        <v>97</v>
      </c>
      <c r="H28" s="4">
        <v>79</v>
      </c>
      <c r="I28" s="4">
        <v>100</v>
      </c>
      <c r="J28" s="4">
        <v>99</v>
      </c>
      <c r="K28" s="4">
        <v>78</v>
      </c>
      <c r="L28" s="4">
        <v>77</v>
      </c>
      <c r="M28" s="4">
        <v>78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43">
        <v>78</v>
      </c>
      <c r="AC28" s="43">
        <v>58</v>
      </c>
      <c r="AD28" s="43">
        <v>77</v>
      </c>
      <c r="AE28" s="43">
        <v>59</v>
      </c>
      <c r="AF28" s="43">
        <v>97</v>
      </c>
      <c r="AG28" s="43">
        <v>56</v>
      </c>
      <c r="AH28" s="43">
        <v>79</v>
      </c>
      <c r="AJ28" s="23"/>
      <c r="AK28" s="23"/>
      <c r="AL28" s="23"/>
    </row>
    <row r="29" spans="1:38" x14ac:dyDescent="0.25">
      <c r="A29" s="2" t="s">
        <v>66</v>
      </c>
      <c r="B29" s="12">
        <v>82</v>
      </c>
      <c r="C29" s="21">
        <f t="shared" si="4"/>
        <v>2080</v>
      </c>
      <c r="D29" s="21">
        <v>108</v>
      </c>
      <c r="E29" s="16">
        <f>SUM(C29/D29/2)</f>
        <v>9.6296296296296298</v>
      </c>
      <c r="F29" s="17">
        <f>SUM(C29/D29/2*60)</f>
        <v>577.77777777777783</v>
      </c>
      <c r="G29" s="4">
        <v>93</v>
      </c>
      <c r="H29" s="4">
        <v>78</v>
      </c>
      <c r="I29" s="4">
        <v>98</v>
      </c>
      <c r="J29" s="4">
        <v>96</v>
      </c>
      <c r="K29" s="4">
        <v>79</v>
      </c>
      <c r="L29" s="4">
        <v>79</v>
      </c>
      <c r="M29" s="4">
        <v>79</v>
      </c>
      <c r="N29" s="4">
        <v>56</v>
      </c>
      <c r="O29" s="4">
        <v>97</v>
      </c>
      <c r="P29" s="4">
        <v>78</v>
      </c>
      <c r="Q29" s="4">
        <v>75</v>
      </c>
      <c r="R29" s="4">
        <v>75</v>
      </c>
      <c r="S29" s="4">
        <v>98</v>
      </c>
      <c r="T29" s="4">
        <v>95</v>
      </c>
      <c r="U29" s="4">
        <v>97</v>
      </c>
      <c r="V29" s="4">
        <v>100</v>
      </c>
      <c r="W29" s="4">
        <v>74</v>
      </c>
      <c r="X29" s="4">
        <v>56</v>
      </c>
      <c r="Y29" s="4">
        <v>60</v>
      </c>
      <c r="Z29" s="4">
        <v>75</v>
      </c>
      <c r="AA29" s="4">
        <v>95</v>
      </c>
      <c r="AB29" s="43">
        <v>77</v>
      </c>
      <c r="AC29" s="43">
        <v>59</v>
      </c>
      <c r="AD29" s="43">
        <v>77</v>
      </c>
      <c r="AE29" s="43">
        <v>59</v>
      </c>
      <c r="AF29" s="42"/>
      <c r="AG29" s="42"/>
      <c r="AH29" s="43">
        <v>75</v>
      </c>
    </row>
    <row r="30" spans="1:38" x14ac:dyDescent="0.25">
      <c r="A30" s="2" t="s">
        <v>67</v>
      </c>
      <c r="B30" s="12">
        <v>0</v>
      </c>
      <c r="C30" s="21">
        <f t="shared" si="4"/>
        <v>0</v>
      </c>
      <c r="D30" s="21"/>
      <c r="E30" s="16"/>
      <c r="F30" s="1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42"/>
      <c r="AC30" s="42"/>
      <c r="AD30" s="42"/>
      <c r="AE30" s="42"/>
      <c r="AF30" s="42"/>
      <c r="AG30" s="42"/>
      <c r="AH30" s="42"/>
    </row>
    <row r="31" spans="1:38" x14ac:dyDescent="0.25">
      <c r="A31" s="2" t="s">
        <v>68</v>
      </c>
      <c r="B31" s="12">
        <v>79</v>
      </c>
      <c r="C31" s="21">
        <f t="shared" si="4"/>
        <v>1595</v>
      </c>
      <c r="D31" s="21">
        <v>86</v>
      </c>
      <c r="E31" s="16">
        <f>SUM(C31/D31/2)</f>
        <v>9.2732558139534884</v>
      </c>
      <c r="F31" s="17">
        <f>SUM(C31/D31/2*60)</f>
        <v>556.39534883720933</v>
      </c>
      <c r="G31" s="4">
        <v>93</v>
      </c>
      <c r="H31" s="4">
        <v>77</v>
      </c>
      <c r="I31" s="4">
        <v>91</v>
      </c>
      <c r="J31" s="4">
        <v>92</v>
      </c>
      <c r="K31" s="4">
        <v>78</v>
      </c>
      <c r="L31" s="4">
        <v>79</v>
      </c>
      <c r="M31" s="4">
        <v>77</v>
      </c>
      <c r="N31" s="4">
        <v>56</v>
      </c>
      <c r="O31" s="4">
        <v>94</v>
      </c>
      <c r="P31" s="4">
        <v>73</v>
      </c>
      <c r="Q31" s="1"/>
      <c r="R31" s="4">
        <v>71</v>
      </c>
      <c r="S31" s="4">
        <v>94</v>
      </c>
      <c r="T31" s="4">
        <v>92</v>
      </c>
      <c r="U31" s="4">
        <v>88</v>
      </c>
      <c r="V31" s="4">
        <v>92</v>
      </c>
      <c r="W31" s="4">
        <v>79</v>
      </c>
      <c r="X31" s="4">
        <v>57</v>
      </c>
      <c r="Y31" s="4">
        <v>59</v>
      </c>
      <c r="Z31" s="4">
        <v>64</v>
      </c>
      <c r="AA31" s="4">
        <v>89</v>
      </c>
      <c r="AB31" s="42"/>
      <c r="AC31" s="42"/>
      <c r="AD31" s="42"/>
      <c r="AE31" s="42"/>
      <c r="AF31" s="42"/>
      <c r="AG31" s="42"/>
      <c r="AH31" s="42"/>
    </row>
    <row r="32" spans="1:38" x14ac:dyDescent="0.25">
      <c r="A32" s="2" t="s">
        <v>69</v>
      </c>
      <c r="B32" s="12">
        <v>79</v>
      </c>
      <c r="C32" s="21">
        <f t="shared" si="4"/>
        <v>1620</v>
      </c>
      <c r="D32" s="21">
        <v>85</v>
      </c>
      <c r="E32" s="16">
        <f>SUM(C32/D32/2)</f>
        <v>9.5294117647058822</v>
      </c>
      <c r="F32" s="17">
        <f>SUM(C32/D32/2*60)</f>
        <v>571.76470588235293</v>
      </c>
      <c r="G32" s="1"/>
      <c r="H32" s="1"/>
      <c r="I32" s="1"/>
      <c r="J32" s="1"/>
      <c r="K32" s="1"/>
      <c r="L32" s="1"/>
      <c r="M32" s="1"/>
      <c r="N32" s="4">
        <v>57</v>
      </c>
      <c r="O32" s="4">
        <v>94</v>
      </c>
      <c r="P32" s="4">
        <v>80</v>
      </c>
      <c r="Q32" s="4">
        <v>67</v>
      </c>
      <c r="R32" s="4">
        <v>77</v>
      </c>
      <c r="S32" s="4">
        <v>96</v>
      </c>
      <c r="T32" s="4">
        <v>94</v>
      </c>
      <c r="U32" s="4">
        <v>95</v>
      </c>
      <c r="V32" s="4">
        <v>92</v>
      </c>
      <c r="W32" s="4">
        <v>78</v>
      </c>
      <c r="X32" s="4">
        <v>57</v>
      </c>
      <c r="Y32" s="4">
        <v>57</v>
      </c>
      <c r="Z32" s="4">
        <v>76</v>
      </c>
      <c r="AA32" s="4">
        <v>94</v>
      </c>
      <c r="AB32" s="43">
        <v>79</v>
      </c>
      <c r="AC32" s="43">
        <v>56</v>
      </c>
      <c r="AD32" s="43">
        <v>76</v>
      </c>
      <c r="AE32" s="43">
        <v>59</v>
      </c>
      <c r="AF32" s="52">
        <v>99</v>
      </c>
      <c r="AG32" s="43">
        <v>57</v>
      </c>
      <c r="AH32" s="43">
        <v>80</v>
      </c>
    </row>
    <row r="33" spans="1:37" x14ac:dyDescent="0.25">
      <c r="A33" s="2" t="s">
        <v>70</v>
      </c>
      <c r="B33" s="12">
        <v>0</v>
      </c>
      <c r="C33" s="21">
        <f t="shared" si="4"/>
        <v>0</v>
      </c>
      <c r="D33" s="21"/>
      <c r="E33" s="16"/>
      <c r="F33" s="1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42"/>
      <c r="AC33" s="42"/>
      <c r="AD33" s="42"/>
      <c r="AE33" s="42"/>
      <c r="AF33" s="42"/>
      <c r="AG33" s="42"/>
      <c r="AH33" s="42"/>
    </row>
    <row r="34" spans="1:37" x14ac:dyDescent="0.25">
      <c r="A34" s="2" t="s">
        <v>71</v>
      </c>
      <c r="B34" s="12">
        <v>66</v>
      </c>
      <c r="C34" s="21">
        <f t="shared" si="4"/>
        <v>204</v>
      </c>
      <c r="D34" s="21">
        <v>12</v>
      </c>
      <c r="E34" s="16">
        <f>SUM(C34/D34/2)</f>
        <v>8.5</v>
      </c>
      <c r="F34" s="17">
        <f>SUM(C34/D34/2*60)</f>
        <v>510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4">
        <v>66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42"/>
      <c r="AC34" s="42"/>
      <c r="AD34" s="42"/>
      <c r="AE34" s="42"/>
      <c r="AF34" s="43">
        <v>88</v>
      </c>
      <c r="AG34" s="43">
        <v>50</v>
      </c>
      <c r="AH34" s="42"/>
    </row>
    <row r="35" spans="1:37" x14ac:dyDescent="0.25">
      <c r="B35" s="13"/>
      <c r="C35" s="23"/>
      <c r="D35" s="24"/>
      <c r="E35" s="25"/>
      <c r="F35" s="7"/>
    </row>
    <row r="36" spans="1:37" ht="18.75" x14ac:dyDescent="0.3">
      <c r="A36" s="6" t="s">
        <v>78</v>
      </c>
      <c r="B36" s="14"/>
      <c r="C36" s="21">
        <f>SUM(C38:C44)</f>
        <v>6414</v>
      </c>
      <c r="D36" s="22">
        <v>113</v>
      </c>
      <c r="E36" s="50">
        <f>SUM(C36/D36)</f>
        <v>56.761061946902657</v>
      </c>
      <c r="F36" s="8">
        <f>SUM(C36/D36/2/3*60)</f>
        <v>567.61061946902657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K36" s="51"/>
    </row>
    <row r="37" spans="1:37" x14ac:dyDescent="0.25">
      <c r="A37" s="2"/>
      <c r="B37" s="11" t="s">
        <v>3</v>
      </c>
      <c r="C37" s="21"/>
      <c r="D37" s="21"/>
      <c r="E37" s="16"/>
      <c r="F37" s="17"/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11</v>
      </c>
      <c r="O37" s="3" t="s">
        <v>12</v>
      </c>
      <c r="P37" s="3" t="s">
        <v>13</v>
      </c>
      <c r="Q37" s="3" t="s">
        <v>14</v>
      </c>
      <c r="R37" s="3" t="s">
        <v>15</v>
      </c>
      <c r="S37" s="3" t="s">
        <v>16</v>
      </c>
      <c r="T37" s="3" t="s">
        <v>17</v>
      </c>
      <c r="U37" s="3" t="s">
        <v>18</v>
      </c>
      <c r="V37" s="3" t="s">
        <v>19</v>
      </c>
      <c r="W37" s="3" t="s">
        <v>20</v>
      </c>
      <c r="X37" s="3" t="s">
        <v>21</v>
      </c>
      <c r="Y37" s="3" t="s">
        <v>22</v>
      </c>
      <c r="Z37" s="3" t="s">
        <v>23</v>
      </c>
      <c r="AA37" s="3" t="s">
        <v>24</v>
      </c>
      <c r="AB37" s="3" t="s">
        <v>25</v>
      </c>
      <c r="AC37" s="3" t="s">
        <v>26</v>
      </c>
      <c r="AD37" s="3" t="s">
        <v>27</v>
      </c>
      <c r="AE37" s="3" t="s">
        <v>28</v>
      </c>
      <c r="AF37" s="3" t="s">
        <v>29</v>
      </c>
      <c r="AG37" s="3" t="s">
        <v>30</v>
      </c>
      <c r="AH37" s="3" t="s">
        <v>31</v>
      </c>
    </row>
    <row r="38" spans="1:37" x14ac:dyDescent="0.25">
      <c r="A38" s="2" t="s">
        <v>79</v>
      </c>
      <c r="B38" s="12">
        <v>83</v>
      </c>
      <c r="C38" s="21">
        <f t="shared" ref="C38:C44" si="5">SUM(G38:AH38)</f>
        <v>527</v>
      </c>
      <c r="D38" s="21">
        <v>28</v>
      </c>
      <c r="E38" s="16">
        <f>SUM(C38/D38/2)</f>
        <v>9.4107142857142865</v>
      </c>
      <c r="F38" s="17">
        <f>SUM(C38/D38/2*60)</f>
        <v>564.64285714285722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4">
        <v>76</v>
      </c>
      <c r="R38" s="1"/>
      <c r="S38" s="1"/>
      <c r="T38" s="1"/>
      <c r="U38" s="4">
        <v>97</v>
      </c>
      <c r="V38" s="4">
        <v>79</v>
      </c>
      <c r="W38" s="4">
        <v>68</v>
      </c>
      <c r="X38" s="1"/>
      <c r="Y38" s="1"/>
      <c r="Z38" s="4">
        <v>95</v>
      </c>
      <c r="AA38" s="1"/>
      <c r="AB38" s="46"/>
      <c r="AC38" s="46"/>
      <c r="AD38" s="46"/>
      <c r="AE38" s="46"/>
      <c r="AF38" s="47">
        <v>54</v>
      </c>
      <c r="AG38" s="47">
        <v>58</v>
      </c>
      <c r="AH38" s="46"/>
    </row>
    <row r="39" spans="1:37" x14ac:dyDescent="0.25">
      <c r="A39" s="2" t="s">
        <v>80</v>
      </c>
      <c r="B39" s="12">
        <v>86</v>
      </c>
      <c r="C39" s="21">
        <f t="shared" si="5"/>
        <v>766</v>
      </c>
      <c r="D39" s="21">
        <v>40</v>
      </c>
      <c r="E39" s="16">
        <f>SUM(C39/D39/2)</f>
        <v>9.5749999999999993</v>
      </c>
      <c r="F39" s="17">
        <f>SUM(C39/D39/2*60)</f>
        <v>574.5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">
        <v>97</v>
      </c>
      <c r="Y39" s="4">
        <v>58</v>
      </c>
      <c r="Z39" s="4">
        <v>96</v>
      </c>
      <c r="AA39" s="4">
        <v>94</v>
      </c>
      <c r="AB39" s="47">
        <v>98</v>
      </c>
      <c r="AC39" s="47">
        <v>78</v>
      </c>
      <c r="AD39" s="47">
        <v>76</v>
      </c>
      <c r="AE39" s="47">
        <v>94</v>
      </c>
      <c r="AF39" s="46"/>
      <c r="AG39" s="46"/>
      <c r="AH39" s="47">
        <v>75</v>
      </c>
    </row>
    <row r="40" spans="1:37" x14ac:dyDescent="0.25">
      <c r="A40" s="2" t="s">
        <v>81</v>
      </c>
      <c r="B40" s="12">
        <v>80</v>
      </c>
      <c r="C40" s="21">
        <f t="shared" si="5"/>
        <v>756</v>
      </c>
      <c r="D40" s="21">
        <v>40</v>
      </c>
      <c r="E40" s="16">
        <f>SUM(C40/D40/2)</f>
        <v>9.4499999999999993</v>
      </c>
      <c r="F40" s="17">
        <f>SUM(C40/D40/2*60)</f>
        <v>567</v>
      </c>
      <c r="G40" s="1"/>
      <c r="H40" s="1"/>
      <c r="I40" s="1"/>
      <c r="J40" s="1"/>
      <c r="K40" s="4">
        <v>56</v>
      </c>
      <c r="L40" s="4">
        <v>77</v>
      </c>
      <c r="M40" s="4">
        <v>72</v>
      </c>
      <c r="N40" s="1"/>
      <c r="O40" s="4">
        <v>76</v>
      </c>
      <c r="P40" s="4">
        <v>94</v>
      </c>
      <c r="Q40" s="4">
        <v>79</v>
      </c>
      <c r="R40" s="4">
        <v>97</v>
      </c>
      <c r="S40" s="4">
        <v>94</v>
      </c>
      <c r="T40" s="1"/>
      <c r="U40" s="1"/>
      <c r="V40" s="1"/>
      <c r="W40" s="1"/>
      <c r="X40" s="1"/>
      <c r="Y40" s="1"/>
      <c r="Z40" s="1"/>
      <c r="AA40" s="1"/>
      <c r="AB40" s="46"/>
      <c r="AC40" s="46"/>
      <c r="AD40" s="46"/>
      <c r="AE40" s="46"/>
      <c r="AF40" s="47">
        <v>56</v>
      </c>
      <c r="AG40" s="47">
        <v>55</v>
      </c>
      <c r="AH40" s="46"/>
    </row>
    <row r="41" spans="1:37" x14ac:dyDescent="0.25">
      <c r="A41" s="2" t="s">
        <v>82</v>
      </c>
      <c r="B41" s="12">
        <v>66</v>
      </c>
      <c r="C41" s="21">
        <f t="shared" si="5"/>
        <v>936</v>
      </c>
      <c r="D41" s="21">
        <v>51</v>
      </c>
      <c r="E41" s="16">
        <f>SUM(C41/D41/2)</f>
        <v>9.1764705882352935</v>
      </c>
      <c r="F41" s="17">
        <f>SUM(C41/D41/2*60)</f>
        <v>550.58823529411757</v>
      </c>
      <c r="G41" s="4">
        <v>73</v>
      </c>
      <c r="H41" s="4">
        <v>56</v>
      </c>
      <c r="I41" s="4">
        <v>57</v>
      </c>
      <c r="J41" s="4">
        <v>77</v>
      </c>
      <c r="K41" s="1"/>
      <c r="L41" s="1"/>
      <c r="M41" s="4">
        <v>75</v>
      </c>
      <c r="N41" s="4">
        <v>56</v>
      </c>
      <c r="O41" s="4">
        <v>76</v>
      </c>
      <c r="P41" s="4">
        <v>90</v>
      </c>
      <c r="Q41" s="1"/>
      <c r="R41" s="1"/>
      <c r="S41" s="1"/>
      <c r="T41" s="4">
        <v>52</v>
      </c>
      <c r="U41" s="1"/>
      <c r="V41" s="1"/>
      <c r="W41" s="1"/>
      <c r="X41" s="1"/>
      <c r="Y41" s="4">
        <v>51</v>
      </c>
      <c r="Z41" s="1"/>
      <c r="AA41" s="1"/>
      <c r="AB41" s="46"/>
      <c r="AC41" s="46"/>
      <c r="AD41" s="47">
        <v>73</v>
      </c>
      <c r="AE41" s="47">
        <v>93</v>
      </c>
      <c r="AF41" s="47">
        <v>56</v>
      </c>
      <c r="AG41" s="47">
        <v>51</v>
      </c>
      <c r="AH41" s="46"/>
    </row>
    <row r="42" spans="1:37" x14ac:dyDescent="0.25">
      <c r="A42" s="2" t="s">
        <v>83</v>
      </c>
      <c r="B42" s="12">
        <v>0</v>
      </c>
      <c r="C42" s="21">
        <f t="shared" si="5"/>
        <v>0</v>
      </c>
      <c r="D42" s="21"/>
      <c r="E42" s="16"/>
      <c r="F42" s="1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46"/>
      <c r="AC42" s="46"/>
      <c r="AD42" s="46"/>
      <c r="AE42" s="46"/>
      <c r="AF42" s="46"/>
      <c r="AG42" s="46"/>
      <c r="AH42" s="46"/>
    </row>
    <row r="43" spans="1:37" x14ac:dyDescent="0.25">
      <c r="A43" s="2" t="s">
        <v>84</v>
      </c>
      <c r="B43" s="12">
        <v>75</v>
      </c>
      <c r="C43" s="21">
        <f t="shared" si="5"/>
        <v>1382</v>
      </c>
      <c r="D43" s="21">
        <v>73</v>
      </c>
      <c r="E43" s="16">
        <f>SUM(C43/D43/2)</f>
        <v>9.4657534246575334</v>
      </c>
      <c r="F43" s="17">
        <f>SUM(C43/D43/2*60)</f>
        <v>567.94520547945206</v>
      </c>
      <c r="G43" s="4">
        <v>75</v>
      </c>
      <c r="H43" s="4">
        <v>59</v>
      </c>
      <c r="I43" s="4">
        <v>59</v>
      </c>
      <c r="J43" s="4">
        <v>76</v>
      </c>
      <c r="K43" s="4">
        <v>60</v>
      </c>
      <c r="L43" s="4">
        <v>77</v>
      </c>
      <c r="M43" s="1"/>
      <c r="N43" s="4">
        <v>52</v>
      </c>
      <c r="O43" s="1"/>
      <c r="P43" s="1"/>
      <c r="Q43" s="1"/>
      <c r="R43" s="4">
        <v>97</v>
      </c>
      <c r="S43" s="4">
        <v>97</v>
      </c>
      <c r="T43" s="4">
        <v>58</v>
      </c>
      <c r="U43" s="4">
        <v>93</v>
      </c>
      <c r="V43" s="4">
        <v>80</v>
      </c>
      <c r="W43" s="4">
        <v>74</v>
      </c>
      <c r="X43" s="4">
        <v>89</v>
      </c>
      <c r="Y43" s="1"/>
      <c r="Z43" s="1"/>
      <c r="AA43" s="4">
        <v>93</v>
      </c>
      <c r="AB43" s="47">
        <v>95</v>
      </c>
      <c r="AC43" s="47">
        <v>73</v>
      </c>
      <c r="AD43" s="46"/>
      <c r="AE43" s="46"/>
      <c r="AF43" s="46"/>
      <c r="AG43" s="46"/>
      <c r="AH43" s="47">
        <v>75</v>
      </c>
    </row>
    <row r="44" spans="1:37" x14ac:dyDescent="0.25">
      <c r="A44" s="2" t="s">
        <v>85</v>
      </c>
      <c r="B44" s="12">
        <v>77</v>
      </c>
      <c r="C44" s="21">
        <f t="shared" si="5"/>
        <v>2047</v>
      </c>
      <c r="D44" s="21">
        <v>107</v>
      </c>
      <c r="E44" s="16">
        <f>SUM(C44/D44/2)</f>
        <v>9.565420560747663</v>
      </c>
      <c r="F44" s="17">
        <f>SUM(C44/D44/2*60)</f>
        <v>573.92523364485976</v>
      </c>
      <c r="G44" s="4">
        <v>74</v>
      </c>
      <c r="H44" s="4">
        <v>55</v>
      </c>
      <c r="I44" s="4">
        <v>59</v>
      </c>
      <c r="J44" s="4">
        <v>78</v>
      </c>
      <c r="K44" s="4">
        <v>59</v>
      </c>
      <c r="L44" s="4">
        <v>78</v>
      </c>
      <c r="M44" s="4">
        <v>78</v>
      </c>
      <c r="N44" s="4">
        <v>57</v>
      </c>
      <c r="O44" s="4">
        <v>77</v>
      </c>
      <c r="P44" s="4">
        <v>96</v>
      </c>
      <c r="Q44" s="4">
        <v>73</v>
      </c>
      <c r="R44" s="4">
        <v>95</v>
      </c>
      <c r="S44" s="4">
        <v>96</v>
      </c>
      <c r="T44" s="4">
        <v>59</v>
      </c>
      <c r="U44" s="4">
        <v>96</v>
      </c>
      <c r="V44" s="4">
        <v>73</v>
      </c>
      <c r="W44" s="4">
        <v>75</v>
      </c>
      <c r="X44" s="4">
        <v>96</v>
      </c>
      <c r="Y44" s="4">
        <v>55</v>
      </c>
      <c r="Z44" s="4">
        <v>96</v>
      </c>
      <c r="AA44" s="4">
        <v>95</v>
      </c>
      <c r="AB44" s="47">
        <v>95</v>
      </c>
      <c r="AC44" s="47">
        <v>77</v>
      </c>
      <c r="AD44" s="47">
        <v>80</v>
      </c>
      <c r="AE44" s="47">
        <v>99</v>
      </c>
      <c r="AF44" s="46"/>
      <c r="AG44" s="46"/>
      <c r="AH44" s="47">
        <v>76</v>
      </c>
    </row>
    <row r="45" spans="1:37" x14ac:dyDescent="0.25">
      <c r="B45" s="30"/>
      <c r="C45" s="23"/>
      <c r="D45" s="24"/>
      <c r="E45" s="25"/>
      <c r="F45" s="7"/>
    </row>
    <row r="46" spans="1:37" ht="18.75" x14ac:dyDescent="0.3">
      <c r="A46" s="6" t="s">
        <v>39</v>
      </c>
      <c r="B46" s="14"/>
      <c r="C46" s="21">
        <f>SUM(C48:C55)</f>
        <v>6676</v>
      </c>
      <c r="D46" s="22">
        <v>118</v>
      </c>
      <c r="E46" s="50">
        <f>SUM(C46/D46)</f>
        <v>56.576271186440678</v>
      </c>
      <c r="F46" s="8">
        <f>SUM(C46/D46/2/3*60)</f>
        <v>565.76271186440681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7" x14ac:dyDescent="0.25">
      <c r="A47" s="2"/>
      <c r="B47" s="11" t="s">
        <v>3</v>
      </c>
      <c r="C47" s="21"/>
      <c r="D47" s="21"/>
      <c r="E47" s="16"/>
      <c r="F47" s="17"/>
      <c r="G47" s="3" t="s">
        <v>4</v>
      </c>
      <c r="H47" s="3" t="s">
        <v>5</v>
      </c>
      <c r="I47" s="3" t="s">
        <v>6</v>
      </c>
      <c r="J47" s="3" t="s">
        <v>7</v>
      </c>
      <c r="K47" s="3" t="s">
        <v>8</v>
      </c>
      <c r="L47" s="3" t="s">
        <v>9</v>
      </c>
      <c r="M47" s="3" t="s">
        <v>10</v>
      </c>
      <c r="N47" s="3" t="s">
        <v>11</v>
      </c>
      <c r="O47" s="3" t="s">
        <v>12</v>
      </c>
      <c r="P47" s="3" t="s">
        <v>13</v>
      </c>
      <c r="Q47" s="3" t="s">
        <v>14</v>
      </c>
      <c r="R47" s="3" t="s">
        <v>15</v>
      </c>
      <c r="S47" s="3" t="s">
        <v>16</v>
      </c>
      <c r="T47" s="3" t="s">
        <v>17</v>
      </c>
      <c r="U47" s="3" t="s">
        <v>18</v>
      </c>
      <c r="V47" s="3" t="s">
        <v>19</v>
      </c>
      <c r="W47" s="3" t="s">
        <v>20</v>
      </c>
      <c r="X47" s="3" t="s">
        <v>21</v>
      </c>
      <c r="Y47" s="3" t="s">
        <v>22</v>
      </c>
      <c r="Z47" s="3" t="s">
        <v>23</v>
      </c>
      <c r="AA47" s="3" t="s">
        <v>24</v>
      </c>
      <c r="AB47" s="3" t="s">
        <v>25</v>
      </c>
      <c r="AC47" s="3" t="s">
        <v>26</v>
      </c>
      <c r="AD47" s="3" t="s">
        <v>27</v>
      </c>
      <c r="AE47" s="3" t="s">
        <v>28</v>
      </c>
      <c r="AF47" s="3" t="s">
        <v>29</v>
      </c>
      <c r="AG47" s="3" t="s">
        <v>30</v>
      </c>
      <c r="AH47" s="3" t="s">
        <v>31</v>
      </c>
    </row>
    <row r="48" spans="1:37" x14ac:dyDescent="0.25">
      <c r="A48" s="2" t="s">
        <v>40</v>
      </c>
      <c r="B48" s="12">
        <v>74</v>
      </c>
      <c r="C48" s="21">
        <f t="shared" si="1"/>
        <v>822</v>
      </c>
      <c r="D48" s="21">
        <v>44</v>
      </c>
      <c r="E48" s="16">
        <f t="shared" si="2"/>
        <v>9.3409090909090917</v>
      </c>
      <c r="F48" s="17">
        <f t="shared" si="3"/>
        <v>560.4545454545455</v>
      </c>
      <c r="G48" s="1"/>
      <c r="H48" s="1"/>
      <c r="I48" s="4">
        <v>70</v>
      </c>
      <c r="J48" s="1"/>
      <c r="K48" s="4">
        <v>54</v>
      </c>
      <c r="L48" s="1"/>
      <c r="M48" s="1"/>
      <c r="N48" s="9">
        <v>48</v>
      </c>
      <c r="O48" s="1"/>
      <c r="P48" s="1"/>
      <c r="Q48" s="1"/>
      <c r="R48" s="1"/>
      <c r="S48" s="4">
        <v>73</v>
      </c>
      <c r="T48" s="4">
        <v>90</v>
      </c>
      <c r="U48" s="4">
        <v>92</v>
      </c>
      <c r="V48" s="1"/>
      <c r="W48" s="4">
        <v>65</v>
      </c>
      <c r="X48" s="1"/>
      <c r="Y48" s="1"/>
      <c r="Z48" s="1"/>
      <c r="AA48" s="1"/>
      <c r="AB48" s="37"/>
      <c r="AC48" s="38">
        <v>75</v>
      </c>
      <c r="AD48" s="38">
        <v>78</v>
      </c>
      <c r="AE48" s="38">
        <v>91</v>
      </c>
      <c r="AF48" s="37"/>
      <c r="AG48" s="38">
        <v>86</v>
      </c>
      <c r="AH48" s="37"/>
    </row>
    <row r="49" spans="1:36" x14ac:dyDescent="0.25">
      <c r="A49" s="2" t="s">
        <v>41</v>
      </c>
      <c r="B49" s="12">
        <v>0</v>
      </c>
      <c r="C49" s="21">
        <f t="shared" si="1"/>
        <v>0</v>
      </c>
      <c r="D49" s="21"/>
      <c r="E49" s="16"/>
      <c r="F49" s="1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7"/>
      <c r="AC49" s="37"/>
      <c r="AD49" s="37"/>
      <c r="AE49" s="37"/>
      <c r="AF49" s="37"/>
      <c r="AG49" s="37"/>
      <c r="AH49" s="37"/>
    </row>
    <row r="50" spans="1:36" x14ac:dyDescent="0.25">
      <c r="A50" s="2" t="s">
        <v>42</v>
      </c>
      <c r="B50" s="12">
        <v>78</v>
      </c>
      <c r="C50" s="21">
        <f t="shared" si="1"/>
        <v>1780</v>
      </c>
      <c r="D50" s="21">
        <v>97</v>
      </c>
      <c r="E50" s="16">
        <f t="shared" si="2"/>
        <v>9.1752577319587623</v>
      </c>
      <c r="F50" s="17">
        <f t="shared" si="3"/>
        <v>550.51546391752572</v>
      </c>
      <c r="G50" s="4">
        <v>94</v>
      </c>
      <c r="H50" s="4">
        <v>75</v>
      </c>
      <c r="I50" s="1"/>
      <c r="J50" s="4">
        <v>76</v>
      </c>
      <c r="K50" s="4">
        <v>53</v>
      </c>
      <c r="L50" s="4">
        <v>57</v>
      </c>
      <c r="M50" s="4">
        <v>92</v>
      </c>
      <c r="N50" s="10"/>
      <c r="O50" s="4">
        <v>90</v>
      </c>
      <c r="P50" s="4">
        <v>70</v>
      </c>
      <c r="Q50" s="4">
        <v>74</v>
      </c>
      <c r="R50" s="4">
        <v>87</v>
      </c>
      <c r="S50" s="1"/>
      <c r="T50" s="4">
        <v>90</v>
      </c>
      <c r="U50" s="4">
        <v>91</v>
      </c>
      <c r="V50" s="4">
        <v>69</v>
      </c>
      <c r="W50" s="1"/>
      <c r="X50" s="4">
        <v>72</v>
      </c>
      <c r="Y50" s="4">
        <v>94</v>
      </c>
      <c r="Z50" s="4">
        <v>77</v>
      </c>
      <c r="AA50" s="4">
        <v>73</v>
      </c>
      <c r="AB50" s="38">
        <v>73</v>
      </c>
      <c r="AC50" s="37"/>
      <c r="AD50" s="37"/>
      <c r="AE50" s="38">
        <v>88</v>
      </c>
      <c r="AF50" s="38">
        <v>95</v>
      </c>
      <c r="AG50" s="38">
        <v>93</v>
      </c>
      <c r="AH50" s="38">
        <v>97</v>
      </c>
    </row>
    <row r="51" spans="1:36" x14ac:dyDescent="0.25">
      <c r="A51" s="2" t="s">
        <v>43</v>
      </c>
      <c r="B51" s="12">
        <v>0</v>
      </c>
      <c r="C51" s="21">
        <f t="shared" si="1"/>
        <v>0</v>
      </c>
      <c r="D51" s="21"/>
      <c r="E51" s="16"/>
      <c r="F51" s="1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7"/>
      <c r="AC51" s="37"/>
      <c r="AD51" s="37"/>
      <c r="AE51" s="37"/>
      <c r="AF51" s="37"/>
      <c r="AG51" s="37"/>
      <c r="AH51" s="37"/>
    </row>
    <row r="52" spans="1:36" x14ac:dyDescent="0.25">
      <c r="A52" s="2" t="s">
        <v>44</v>
      </c>
      <c r="B52" s="12">
        <v>0</v>
      </c>
      <c r="C52" s="21">
        <f t="shared" si="1"/>
        <v>0</v>
      </c>
      <c r="D52" s="21"/>
      <c r="E52" s="16"/>
      <c r="F52" s="1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37"/>
      <c r="AC52" s="37"/>
      <c r="AD52" s="37"/>
      <c r="AE52" s="37"/>
      <c r="AF52" s="37"/>
      <c r="AG52" s="37"/>
      <c r="AH52" s="37"/>
    </row>
    <row r="53" spans="1:36" x14ac:dyDescent="0.25">
      <c r="A53" s="2" t="s">
        <v>45</v>
      </c>
      <c r="B53" s="12">
        <v>77</v>
      </c>
      <c r="C53" s="21">
        <f t="shared" si="1"/>
        <v>2060</v>
      </c>
      <c r="D53" s="21">
        <v>108</v>
      </c>
      <c r="E53" s="16">
        <f t="shared" si="2"/>
        <v>9.5370370370370363</v>
      </c>
      <c r="F53" s="17">
        <f t="shared" si="3"/>
        <v>572.22222222222217</v>
      </c>
      <c r="G53" s="4">
        <v>94</v>
      </c>
      <c r="H53" s="4">
        <v>77</v>
      </c>
      <c r="I53" s="4">
        <v>75</v>
      </c>
      <c r="J53" s="4">
        <v>76</v>
      </c>
      <c r="K53" s="4">
        <v>55</v>
      </c>
      <c r="L53" s="4">
        <v>56</v>
      </c>
      <c r="M53" s="4">
        <v>96</v>
      </c>
      <c r="N53" s="4">
        <v>57</v>
      </c>
      <c r="O53" s="4">
        <v>91</v>
      </c>
      <c r="P53" s="4">
        <v>73</v>
      </c>
      <c r="Q53" s="4">
        <v>75</v>
      </c>
      <c r="R53" s="4">
        <v>91</v>
      </c>
      <c r="S53" s="4">
        <v>75</v>
      </c>
      <c r="T53" s="4">
        <v>91</v>
      </c>
      <c r="U53" s="1"/>
      <c r="V53" s="4">
        <v>77</v>
      </c>
      <c r="W53" s="4">
        <v>73</v>
      </c>
      <c r="X53" s="4">
        <v>74</v>
      </c>
      <c r="Y53" s="4">
        <v>91</v>
      </c>
      <c r="Z53" s="4">
        <v>77</v>
      </c>
      <c r="AA53" s="4">
        <v>76</v>
      </c>
      <c r="AB53" s="38">
        <v>77</v>
      </c>
      <c r="AC53" s="38">
        <v>73</v>
      </c>
      <c r="AD53" s="38">
        <v>71</v>
      </c>
      <c r="AE53" s="37"/>
      <c r="AF53" s="38">
        <v>95</v>
      </c>
      <c r="AG53" s="38">
        <v>95</v>
      </c>
      <c r="AH53" s="38">
        <v>99</v>
      </c>
    </row>
    <row r="54" spans="1:36" x14ac:dyDescent="0.25">
      <c r="A54" s="2" t="s">
        <v>46</v>
      </c>
      <c r="B54" s="12">
        <v>79</v>
      </c>
      <c r="C54" s="21">
        <f t="shared" si="1"/>
        <v>2014</v>
      </c>
      <c r="D54" s="21">
        <v>105</v>
      </c>
      <c r="E54" s="16">
        <f t="shared" si="2"/>
        <v>9.5904761904761902</v>
      </c>
      <c r="F54" s="17">
        <f t="shared" si="3"/>
        <v>575.42857142857144</v>
      </c>
      <c r="G54" s="4">
        <v>94</v>
      </c>
      <c r="H54" s="4">
        <v>75</v>
      </c>
      <c r="I54" s="4">
        <v>78</v>
      </c>
      <c r="J54" s="4">
        <v>74</v>
      </c>
      <c r="K54" s="1"/>
      <c r="L54" s="4">
        <v>55</v>
      </c>
      <c r="M54" s="4">
        <v>97</v>
      </c>
      <c r="N54" s="4">
        <v>60</v>
      </c>
      <c r="O54" s="4">
        <v>96</v>
      </c>
      <c r="P54" s="4">
        <v>74</v>
      </c>
      <c r="Q54" s="4">
        <v>78</v>
      </c>
      <c r="R54" s="4">
        <v>98</v>
      </c>
      <c r="S54" s="4">
        <v>71</v>
      </c>
      <c r="T54" s="1"/>
      <c r="U54" s="4">
        <v>95</v>
      </c>
      <c r="V54" s="4">
        <v>76</v>
      </c>
      <c r="W54" s="4">
        <v>66</v>
      </c>
      <c r="X54" s="4">
        <v>76</v>
      </c>
      <c r="Y54" s="4">
        <v>93</v>
      </c>
      <c r="Z54" s="4">
        <v>73</v>
      </c>
      <c r="AA54" s="4">
        <v>74</v>
      </c>
      <c r="AB54" s="38">
        <v>77</v>
      </c>
      <c r="AC54" s="38">
        <v>75</v>
      </c>
      <c r="AD54" s="38">
        <v>77</v>
      </c>
      <c r="AE54" s="38">
        <v>97</v>
      </c>
      <c r="AF54" s="38">
        <v>93</v>
      </c>
      <c r="AG54" s="37"/>
      <c r="AH54" s="38">
        <v>92</v>
      </c>
      <c r="AJ54" s="23"/>
    </row>
    <row r="55" spans="1:36" x14ac:dyDescent="0.25">
      <c r="A55" s="2" t="s">
        <v>47</v>
      </c>
      <c r="B55" s="12">
        <v>0</v>
      </c>
      <c r="C55" s="21"/>
      <c r="D55" s="21"/>
      <c r="E55" s="16"/>
      <c r="F55" s="1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6" x14ac:dyDescent="0.25">
      <c r="B56" s="13"/>
      <c r="C56" s="23"/>
      <c r="D56" s="24"/>
      <c r="E56" s="25"/>
      <c r="F56" s="7"/>
    </row>
    <row r="57" spans="1:36" ht="18.75" x14ac:dyDescent="0.3">
      <c r="A57" s="6" t="s">
        <v>72</v>
      </c>
      <c r="B57" s="14"/>
      <c r="C57" s="21">
        <f>SUM(C59:C63)</f>
        <v>6894</v>
      </c>
      <c r="D57" s="22">
        <v>122</v>
      </c>
      <c r="E57" s="50">
        <f>SUM(C57/D57)</f>
        <v>56.508196721311478</v>
      </c>
      <c r="F57" s="8">
        <f>SUM(C57/D57/2/3*60)</f>
        <v>565.08196721311481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6" x14ac:dyDescent="0.25">
      <c r="A58" s="2"/>
      <c r="B58" s="11" t="s">
        <v>3</v>
      </c>
      <c r="C58" s="21">
        <f t="shared" ref="C58:C63" si="6">SUM(G58:AH58)</f>
        <v>0</v>
      </c>
      <c r="D58" s="21"/>
      <c r="E58" s="16"/>
      <c r="F58" s="17"/>
      <c r="G58" s="3" t="s">
        <v>4</v>
      </c>
      <c r="H58" s="3" t="s">
        <v>5</v>
      </c>
      <c r="I58" s="3" t="s">
        <v>6</v>
      </c>
      <c r="J58" s="3" t="s">
        <v>7</v>
      </c>
      <c r="K58" s="3" t="s">
        <v>8</v>
      </c>
      <c r="L58" s="3" t="s">
        <v>9</v>
      </c>
      <c r="M58" s="3" t="s">
        <v>10</v>
      </c>
      <c r="N58" s="3" t="s">
        <v>11</v>
      </c>
      <c r="O58" s="3" t="s">
        <v>12</v>
      </c>
      <c r="P58" s="3" t="s">
        <v>13</v>
      </c>
      <c r="Q58" s="3" t="s">
        <v>14</v>
      </c>
      <c r="R58" s="3" t="s">
        <v>15</v>
      </c>
      <c r="S58" s="3" t="s">
        <v>16</v>
      </c>
      <c r="T58" s="3" t="s">
        <v>17</v>
      </c>
      <c r="U58" s="3" t="s">
        <v>18</v>
      </c>
      <c r="V58" s="3" t="s">
        <v>19</v>
      </c>
      <c r="W58" s="3" t="s">
        <v>20</v>
      </c>
      <c r="X58" s="3" t="s">
        <v>21</v>
      </c>
      <c r="Y58" s="3" t="s">
        <v>22</v>
      </c>
      <c r="Z58" s="3" t="s">
        <v>23</v>
      </c>
      <c r="AA58" s="3" t="s">
        <v>24</v>
      </c>
      <c r="AB58" s="3" t="s">
        <v>25</v>
      </c>
      <c r="AC58" s="3" t="s">
        <v>26</v>
      </c>
      <c r="AD58" s="3" t="s">
        <v>27</v>
      </c>
      <c r="AE58" s="3" t="s">
        <v>28</v>
      </c>
      <c r="AF58" s="3" t="s">
        <v>29</v>
      </c>
      <c r="AG58" s="3" t="s">
        <v>30</v>
      </c>
      <c r="AH58" s="3" t="s">
        <v>31</v>
      </c>
    </row>
    <row r="59" spans="1:36" x14ac:dyDescent="0.25">
      <c r="A59" s="2" t="s">
        <v>73</v>
      </c>
      <c r="B59" s="12">
        <v>72</v>
      </c>
      <c r="C59" s="21">
        <f t="shared" si="6"/>
        <v>844</v>
      </c>
      <c r="D59" s="21">
        <v>46</v>
      </c>
      <c r="E59" s="16">
        <f>SUM(C59/D59/2)</f>
        <v>9.1739130434782616</v>
      </c>
      <c r="F59" s="17">
        <f>SUM(C59/D59/2*60)</f>
        <v>550.43478260869574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4">
        <v>96</v>
      </c>
      <c r="V59" s="4">
        <v>46</v>
      </c>
      <c r="W59" s="4">
        <v>69</v>
      </c>
      <c r="X59" s="4">
        <v>56</v>
      </c>
      <c r="Y59" s="4">
        <v>93</v>
      </c>
      <c r="Z59" s="4">
        <v>73</v>
      </c>
      <c r="AA59" s="4">
        <v>75</v>
      </c>
      <c r="AB59" s="45">
        <v>94</v>
      </c>
      <c r="AC59" s="45">
        <v>56</v>
      </c>
      <c r="AD59" s="45">
        <v>88</v>
      </c>
      <c r="AE59" s="44"/>
      <c r="AF59" s="44"/>
      <c r="AG59" s="44"/>
      <c r="AH59" s="45">
        <v>98</v>
      </c>
    </row>
    <row r="60" spans="1:36" x14ac:dyDescent="0.25">
      <c r="A60" s="2" t="s">
        <v>74</v>
      </c>
      <c r="B60" s="12">
        <v>85</v>
      </c>
      <c r="C60" s="21">
        <f t="shared" si="6"/>
        <v>774</v>
      </c>
      <c r="D60" s="21">
        <v>43</v>
      </c>
      <c r="E60" s="16">
        <f>SUM(C60/D60/2)</f>
        <v>9</v>
      </c>
      <c r="F60" s="17">
        <f>SUM(C60/D60/2*60)</f>
        <v>540</v>
      </c>
      <c r="G60" s="1"/>
      <c r="H60" s="1"/>
      <c r="I60" s="1"/>
      <c r="J60" s="1"/>
      <c r="K60" s="1"/>
      <c r="L60" s="1"/>
      <c r="M60" s="1"/>
      <c r="N60" s="4">
        <v>92</v>
      </c>
      <c r="O60" s="4">
        <v>89</v>
      </c>
      <c r="P60" s="1"/>
      <c r="Q60" s="4">
        <v>71</v>
      </c>
      <c r="R60" s="4">
        <v>89</v>
      </c>
      <c r="S60" s="4">
        <v>86</v>
      </c>
      <c r="T60" s="1"/>
      <c r="U60" s="1"/>
      <c r="V60" s="1"/>
      <c r="W60" s="1"/>
      <c r="X60" s="1"/>
      <c r="Y60" s="1"/>
      <c r="Z60" s="1"/>
      <c r="AA60" s="1"/>
      <c r="AB60" s="44"/>
      <c r="AC60" s="44"/>
      <c r="AD60" s="44"/>
      <c r="AE60" s="45">
        <v>73</v>
      </c>
      <c r="AF60" s="45">
        <v>88</v>
      </c>
      <c r="AG60" s="45">
        <v>96</v>
      </c>
      <c r="AH60" s="45">
        <v>90</v>
      </c>
    </row>
    <row r="61" spans="1:36" x14ac:dyDescent="0.25">
      <c r="A61" s="2" t="s">
        <v>75</v>
      </c>
      <c r="B61" s="12">
        <v>80</v>
      </c>
      <c r="C61" s="21">
        <f t="shared" si="6"/>
        <v>1785</v>
      </c>
      <c r="D61" s="21">
        <v>97</v>
      </c>
      <c r="E61" s="16">
        <f>SUM(C61/D61/2)</f>
        <v>9.2010309278350508</v>
      </c>
      <c r="F61" s="17">
        <f>SUM(C61/D61/2*60)</f>
        <v>552.061855670103</v>
      </c>
      <c r="G61" s="4">
        <v>89</v>
      </c>
      <c r="H61" s="4">
        <v>77</v>
      </c>
      <c r="I61" s="4">
        <v>58</v>
      </c>
      <c r="J61" s="4">
        <v>75</v>
      </c>
      <c r="K61" s="4">
        <v>73</v>
      </c>
      <c r="L61" s="4">
        <v>91</v>
      </c>
      <c r="M61" s="4">
        <v>77</v>
      </c>
      <c r="N61" s="4">
        <v>93</v>
      </c>
      <c r="O61" s="4">
        <v>89</v>
      </c>
      <c r="P61" s="4">
        <v>71</v>
      </c>
      <c r="Q61" s="4">
        <v>69</v>
      </c>
      <c r="R61" s="4">
        <v>97</v>
      </c>
      <c r="S61" s="4">
        <v>96</v>
      </c>
      <c r="T61" s="4">
        <v>92</v>
      </c>
      <c r="U61" s="4">
        <v>91</v>
      </c>
      <c r="V61" s="4">
        <v>51</v>
      </c>
      <c r="W61" s="1"/>
      <c r="X61" s="1"/>
      <c r="Y61" s="1"/>
      <c r="Z61" s="1"/>
      <c r="AA61" s="1"/>
      <c r="AB61" s="45">
        <v>94</v>
      </c>
      <c r="AC61" s="45">
        <v>54</v>
      </c>
      <c r="AD61" s="45">
        <v>86</v>
      </c>
      <c r="AE61" s="45">
        <v>78</v>
      </c>
      <c r="AF61" s="45">
        <v>94</v>
      </c>
      <c r="AG61" s="45">
        <v>90</v>
      </c>
      <c r="AH61" s="44"/>
    </row>
    <row r="62" spans="1:36" x14ac:dyDescent="0.25">
      <c r="A62" s="2" t="s">
        <v>76</v>
      </c>
      <c r="B62" s="12">
        <v>79</v>
      </c>
      <c r="C62" s="21">
        <f t="shared" si="6"/>
        <v>1729</v>
      </c>
      <c r="D62" s="21">
        <v>90</v>
      </c>
      <c r="E62" s="16">
        <f>SUM(C62/D62/2)</f>
        <v>9.6055555555555561</v>
      </c>
      <c r="F62" s="17">
        <f>SUM(C62/D62/2*60)</f>
        <v>576.33333333333337</v>
      </c>
      <c r="G62" s="4">
        <v>96</v>
      </c>
      <c r="H62" s="4">
        <v>77</v>
      </c>
      <c r="I62" s="4">
        <v>58</v>
      </c>
      <c r="J62" s="4">
        <v>77</v>
      </c>
      <c r="K62" s="4">
        <v>78</v>
      </c>
      <c r="L62" s="4">
        <v>94</v>
      </c>
      <c r="M62" s="4">
        <v>77</v>
      </c>
      <c r="N62" s="1"/>
      <c r="O62" s="1"/>
      <c r="P62" s="4">
        <v>74</v>
      </c>
      <c r="Q62" s="1"/>
      <c r="R62" s="1"/>
      <c r="S62" s="1"/>
      <c r="T62" s="4">
        <v>93</v>
      </c>
      <c r="U62" s="1"/>
      <c r="V62" s="1"/>
      <c r="W62" s="4">
        <v>78</v>
      </c>
      <c r="X62" s="4">
        <v>59</v>
      </c>
      <c r="Y62" s="4">
        <v>97</v>
      </c>
      <c r="Z62" s="4">
        <v>77</v>
      </c>
      <c r="AA62" s="4">
        <v>74</v>
      </c>
      <c r="AB62" s="45">
        <v>95</v>
      </c>
      <c r="AC62" s="45">
        <v>55</v>
      </c>
      <c r="AD62" s="45">
        <v>98</v>
      </c>
      <c r="AE62" s="45">
        <v>77</v>
      </c>
      <c r="AF62" s="45">
        <v>98</v>
      </c>
      <c r="AG62" s="45">
        <v>98</v>
      </c>
      <c r="AH62" s="45">
        <v>99</v>
      </c>
      <c r="AJ62" s="23"/>
    </row>
    <row r="63" spans="1:36" x14ac:dyDescent="0.25">
      <c r="A63" s="2" t="s">
        <v>77</v>
      </c>
      <c r="B63" s="12">
        <v>83</v>
      </c>
      <c r="C63" s="21">
        <f t="shared" si="6"/>
        <v>1762</v>
      </c>
      <c r="D63" s="21">
        <v>90</v>
      </c>
      <c r="E63" s="16">
        <f>SUM(C63/D63/2)</f>
        <v>9.7888888888888896</v>
      </c>
      <c r="F63" s="17">
        <f>SUM(C63/D63/2*60)</f>
        <v>587.33333333333337</v>
      </c>
      <c r="G63" s="4">
        <v>98</v>
      </c>
      <c r="H63" s="4">
        <v>78</v>
      </c>
      <c r="I63" s="4">
        <v>60</v>
      </c>
      <c r="J63" s="4">
        <v>80</v>
      </c>
      <c r="K63" s="4">
        <v>80</v>
      </c>
      <c r="L63" s="4">
        <v>100</v>
      </c>
      <c r="M63" s="4">
        <v>79</v>
      </c>
      <c r="N63" s="4">
        <v>98</v>
      </c>
      <c r="O63" s="4">
        <v>100</v>
      </c>
      <c r="P63" s="4">
        <v>77</v>
      </c>
      <c r="Q63" s="4">
        <v>78</v>
      </c>
      <c r="R63" s="4">
        <v>99</v>
      </c>
      <c r="S63" s="4">
        <v>98</v>
      </c>
      <c r="T63" s="4">
        <v>98</v>
      </c>
      <c r="U63" s="4">
        <v>99</v>
      </c>
      <c r="V63" s="4">
        <v>59</v>
      </c>
      <c r="W63" s="4">
        <v>78</v>
      </c>
      <c r="X63" s="4">
        <v>58</v>
      </c>
      <c r="Y63" s="4">
        <v>86</v>
      </c>
      <c r="Z63" s="4">
        <v>80</v>
      </c>
      <c r="AA63" s="4">
        <v>79</v>
      </c>
      <c r="AB63" s="1"/>
      <c r="AC63" s="1"/>
      <c r="AD63" s="1"/>
      <c r="AE63" s="1"/>
      <c r="AF63" s="1"/>
      <c r="AG63" s="1"/>
      <c r="AH63" s="1"/>
    </row>
    <row r="64" spans="1:36" x14ac:dyDescent="0.25">
      <c r="B64" s="13"/>
      <c r="C64" s="23"/>
      <c r="D64" s="24"/>
      <c r="E64" s="25"/>
      <c r="F64" s="7"/>
    </row>
    <row r="65" spans="1:35" ht="18.75" x14ac:dyDescent="0.3">
      <c r="A65" s="6" t="s">
        <v>86</v>
      </c>
      <c r="B65" s="14"/>
      <c r="C65" s="21">
        <f>SUM(C67:C71)</f>
        <v>6749</v>
      </c>
      <c r="D65" s="22">
        <v>121</v>
      </c>
      <c r="E65" s="50">
        <f>SUM(C65/D65)</f>
        <v>55.776859504132233</v>
      </c>
      <c r="F65" s="8">
        <f>SUM(C65/D65/2/3*60)</f>
        <v>557.76859504132233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5" x14ac:dyDescent="0.25">
      <c r="A66" s="2"/>
      <c r="B66" s="11" t="s">
        <v>3</v>
      </c>
      <c r="C66" s="21"/>
      <c r="D66" s="21"/>
      <c r="E66" s="16"/>
      <c r="F66" s="17"/>
      <c r="G66" s="3" t="s">
        <v>4</v>
      </c>
      <c r="H66" s="3" t="s">
        <v>5</v>
      </c>
      <c r="I66" s="3" t="s">
        <v>6</v>
      </c>
      <c r="J66" s="3" t="s">
        <v>7</v>
      </c>
      <c r="K66" s="3" t="s">
        <v>8</v>
      </c>
      <c r="L66" s="3" t="s">
        <v>9</v>
      </c>
      <c r="M66" s="3" t="s">
        <v>10</v>
      </c>
      <c r="N66" s="3" t="s">
        <v>11</v>
      </c>
      <c r="O66" s="3" t="s">
        <v>12</v>
      </c>
      <c r="P66" s="3" t="s">
        <v>13</v>
      </c>
      <c r="Q66" s="3" t="s">
        <v>14</v>
      </c>
      <c r="R66" s="3" t="s">
        <v>15</v>
      </c>
      <c r="S66" s="3" t="s">
        <v>16</v>
      </c>
      <c r="T66" s="3" t="s">
        <v>17</v>
      </c>
      <c r="U66" s="3" t="s">
        <v>18</v>
      </c>
      <c r="V66" s="3" t="s">
        <v>19</v>
      </c>
      <c r="W66" s="3" t="s">
        <v>20</v>
      </c>
      <c r="X66" s="3" t="s">
        <v>21</v>
      </c>
      <c r="Y66" s="3" t="s">
        <v>22</v>
      </c>
      <c r="Z66" s="3" t="s">
        <v>23</v>
      </c>
      <c r="AA66" s="3" t="s">
        <v>24</v>
      </c>
      <c r="AB66" s="3" t="s">
        <v>25</v>
      </c>
      <c r="AC66" s="3" t="s">
        <v>26</v>
      </c>
      <c r="AD66" s="3" t="s">
        <v>27</v>
      </c>
      <c r="AE66" s="3" t="s">
        <v>28</v>
      </c>
      <c r="AF66" s="3" t="s">
        <v>29</v>
      </c>
      <c r="AG66" s="3" t="s">
        <v>30</v>
      </c>
      <c r="AH66" s="3" t="s">
        <v>31</v>
      </c>
    </row>
    <row r="67" spans="1:35" x14ac:dyDescent="0.25">
      <c r="A67" s="2" t="s">
        <v>87</v>
      </c>
      <c r="B67" s="12">
        <v>76</v>
      </c>
      <c r="C67" s="21">
        <f t="shared" ref="C67:C71" si="7">SUM(G67:AH67)</f>
        <v>1027</v>
      </c>
      <c r="D67" s="21">
        <v>57</v>
      </c>
      <c r="E67" s="16">
        <f t="shared" ref="E67:E71" si="8">SUM(C67/D67/2)</f>
        <v>9.0087719298245617</v>
      </c>
      <c r="F67" s="17">
        <f t="shared" ref="F67:F71" si="9">SUM(C67/D67/2*60)</f>
        <v>540.52631578947376</v>
      </c>
      <c r="G67" s="4">
        <v>75</v>
      </c>
      <c r="H67" s="4">
        <v>74</v>
      </c>
      <c r="I67" s="4">
        <v>93</v>
      </c>
      <c r="J67" s="4">
        <v>52</v>
      </c>
      <c r="K67" s="1"/>
      <c r="L67" s="1"/>
      <c r="M67" s="1"/>
      <c r="N67" s="4">
        <v>52</v>
      </c>
      <c r="O67" s="4">
        <v>78</v>
      </c>
      <c r="P67" s="4">
        <v>90</v>
      </c>
      <c r="Q67" s="1"/>
      <c r="R67" s="1"/>
      <c r="S67" s="1"/>
      <c r="T67" s="1"/>
      <c r="U67" s="4">
        <v>90</v>
      </c>
      <c r="V67" s="1"/>
      <c r="W67" s="4">
        <v>72</v>
      </c>
      <c r="X67" s="4">
        <v>90</v>
      </c>
      <c r="Y67" s="4">
        <v>77</v>
      </c>
      <c r="Z67" s="1"/>
      <c r="AA67" s="1"/>
      <c r="AB67" s="48"/>
      <c r="AC67" s="48"/>
      <c r="AD67" s="48"/>
      <c r="AE67" s="48"/>
      <c r="AF67" s="48"/>
      <c r="AG67" s="49">
        <v>92</v>
      </c>
      <c r="AH67" s="49">
        <v>92</v>
      </c>
    </row>
    <row r="68" spans="1:35" x14ac:dyDescent="0.25">
      <c r="A68" s="2" t="s">
        <v>88</v>
      </c>
      <c r="B68" s="12">
        <v>0</v>
      </c>
      <c r="C68" s="21">
        <f t="shared" si="7"/>
        <v>0</v>
      </c>
      <c r="D68" s="21"/>
      <c r="E68" s="16"/>
      <c r="F68" s="1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48"/>
      <c r="AC68" s="48"/>
      <c r="AD68" s="48"/>
      <c r="AE68" s="48"/>
      <c r="AF68" s="48"/>
      <c r="AG68" s="48"/>
      <c r="AH68" s="48"/>
    </row>
    <row r="69" spans="1:35" x14ac:dyDescent="0.25">
      <c r="A69" s="2" t="s">
        <v>89</v>
      </c>
      <c r="B69" s="12">
        <v>76</v>
      </c>
      <c r="C69" s="21">
        <f t="shared" si="7"/>
        <v>1502</v>
      </c>
      <c r="D69" s="21">
        <v>83</v>
      </c>
      <c r="E69" s="16">
        <f t="shared" si="8"/>
        <v>9.0481927710843379</v>
      </c>
      <c r="F69" s="17">
        <f t="shared" si="9"/>
        <v>542.89156626506031</v>
      </c>
      <c r="G69" s="1"/>
      <c r="H69" s="1"/>
      <c r="I69" s="1"/>
      <c r="J69" s="1"/>
      <c r="K69" s="4">
        <v>96</v>
      </c>
      <c r="L69" s="4">
        <v>52</v>
      </c>
      <c r="M69" s="4">
        <v>90</v>
      </c>
      <c r="N69" s="1"/>
      <c r="O69" s="4">
        <v>68</v>
      </c>
      <c r="P69" s="4">
        <v>92</v>
      </c>
      <c r="Q69" s="4">
        <v>78</v>
      </c>
      <c r="R69" s="4">
        <v>72</v>
      </c>
      <c r="S69" s="4">
        <v>73</v>
      </c>
      <c r="T69" s="4">
        <v>73</v>
      </c>
      <c r="U69" s="1"/>
      <c r="V69" s="4">
        <v>78</v>
      </c>
      <c r="W69" s="1"/>
      <c r="X69" s="1"/>
      <c r="Y69" s="1"/>
      <c r="Z69" s="4">
        <v>68</v>
      </c>
      <c r="AA69" s="4">
        <v>74</v>
      </c>
      <c r="AB69" s="49">
        <v>72</v>
      </c>
      <c r="AC69" s="49">
        <v>76</v>
      </c>
      <c r="AD69" s="49">
        <v>71</v>
      </c>
      <c r="AE69" s="49">
        <v>96</v>
      </c>
      <c r="AF69" s="49">
        <v>93</v>
      </c>
      <c r="AG69" s="49">
        <v>88</v>
      </c>
      <c r="AH69" s="49">
        <v>92</v>
      </c>
    </row>
    <row r="70" spans="1:35" x14ac:dyDescent="0.25">
      <c r="A70" s="2" t="s">
        <v>90</v>
      </c>
      <c r="B70" s="12">
        <v>77</v>
      </c>
      <c r="C70" s="21">
        <f t="shared" si="7"/>
        <v>1871</v>
      </c>
      <c r="D70" s="21">
        <v>102</v>
      </c>
      <c r="E70" s="16">
        <f t="shared" si="8"/>
        <v>9.1715686274509807</v>
      </c>
      <c r="F70" s="17">
        <f t="shared" si="9"/>
        <v>550.29411764705878</v>
      </c>
      <c r="G70" s="4">
        <v>73</v>
      </c>
      <c r="H70" s="4">
        <v>75</v>
      </c>
      <c r="I70" s="4">
        <v>95</v>
      </c>
      <c r="J70" s="4">
        <v>57</v>
      </c>
      <c r="K70" s="4">
        <v>92</v>
      </c>
      <c r="L70" s="4">
        <v>57</v>
      </c>
      <c r="M70" s="4">
        <v>91</v>
      </c>
      <c r="N70" s="4">
        <v>52</v>
      </c>
      <c r="O70" s="1"/>
      <c r="P70" s="1"/>
      <c r="Q70" s="4">
        <v>74</v>
      </c>
      <c r="R70" s="4">
        <v>74</v>
      </c>
      <c r="S70" s="4">
        <v>75</v>
      </c>
      <c r="T70" s="4">
        <v>70</v>
      </c>
      <c r="U70" s="4">
        <v>93</v>
      </c>
      <c r="V70" s="4">
        <v>91</v>
      </c>
      <c r="W70" s="4">
        <v>74</v>
      </c>
      <c r="X70" s="4">
        <v>93</v>
      </c>
      <c r="Y70" s="4">
        <v>95</v>
      </c>
      <c r="Z70" s="4">
        <v>63</v>
      </c>
      <c r="AA70" s="4">
        <v>78</v>
      </c>
      <c r="AB70" s="49">
        <v>75</v>
      </c>
      <c r="AC70" s="49">
        <v>72</v>
      </c>
      <c r="AD70" s="49">
        <v>72</v>
      </c>
      <c r="AE70" s="49">
        <v>89</v>
      </c>
      <c r="AF70" s="49">
        <v>91</v>
      </c>
      <c r="AG70" s="48"/>
      <c r="AH70" s="48"/>
    </row>
    <row r="71" spans="1:35" x14ac:dyDescent="0.25">
      <c r="A71" s="2" t="s">
        <v>91</v>
      </c>
      <c r="B71" s="12">
        <v>82</v>
      </c>
      <c r="C71" s="21">
        <f t="shared" si="7"/>
        <v>2349</v>
      </c>
      <c r="D71" s="21">
        <v>121</v>
      </c>
      <c r="E71" s="16">
        <f t="shared" si="8"/>
        <v>9.7066115702479348</v>
      </c>
      <c r="F71" s="17">
        <f t="shared" si="9"/>
        <v>582.39669421487611</v>
      </c>
      <c r="G71" s="4">
        <v>78</v>
      </c>
      <c r="H71" s="4">
        <v>76</v>
      </c>
      <c r="I71" s="4">
        <v>99</v>
      </c>
      <c r="J71" s="4">
        <v>57</v>
      </c>
      <c r="K71" s="4">
        <v>98</v>
      </c>
      <c r="L71" s="4">
        <v>57</v>
      </c>
      <c r="M71" s="4">
        <v>99</v>
      </c>
      <c r="N71" s="4">
        <v>59</v>
      </c>
      <c r="O71" s="4">
        <v>74</v>
      </c>
      <c r="P71" s="4">
        <v>98</v>
      </c>
      <c r="Q71" s="4">
        <v>77</v>
      </c>
      <c r="R71" s="4">
        <v>78</v>
      </c>
      <c r="S71" s="4">
        <v>78</v>
      </c>
      <c r="T71" s="4">
        <v>77</v>
      </c>
      <c r="U71" s="4">
        <v>96</v>
      </c>
      <c r="V71" s="4">
        <v>95</v>
      </c>
      <c r="W71" s="4">
        <v>78</v>
      </c>
      <c r="X71" s="4">
        <v>97</v>
      </c>
      <c r="Y71" s="4">
        <v>96</v>
      </c>
      <c r="Z71" s="4">
        <v>79</v>
      </c>
      <c r="AA71" s="4">
        <v>80</v>
      </c>
      <c r="AB71" s="49">
        <v>76</v>
      </c>
      <c r="AC71" s="49">
        <v>76</v>
      </c>
      <c r="AD71" s="49">
        <v>79</v>
      </c>
      <c r="AE71" s="49">
        <v>100</v>
      </c>
      <c r="AF71" s="49">
        <v>98</v>
      </c>
      <c r="AG71" s="49">
        <v>95</v>
      </c>
      <c r="AH71" s="49">
        <v>99</v>
      </c>
      <c r="AI71" s="23"/>
    </row>
    <row r="72" spans="1:35" x14ac:dyDescent="0.25">
      <c r="C72" s="24"/>
      <c r="D72" s="24"/>
      <c r="E72" s="25"/>
      <c r="F72" s="7"/>
    </row>
    <row r="73" spans="1:35" ht="18.75" x14ac:dyDescent="0.3">
      <c r="A73" s="6" t="s">
        <v>55</v>
      </c>
      <c r="B73" s="14"/>
      <c r="C73" s="21">
        <f>SUM(C75:C82)</f>
        <v>6570</v>
      </c>
      <c r="D73" s="22">
        <v>118</v>
      </c>
      <c r="E73" s="50">
        <f>SUM(C73/D73)</f>
        <v>55.677966101694913</v>
      </c>
      <c r="F73" s="8">
        <f>SUM(C73/D73/2/3*60)</f>
        <v>556.77966101694915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5" x14ac:dyDescent="0.25">
      <c r="A74" s="2"/>
      <c r="B74" s="11" t="s">
        <v>3</v>
      </c>
      <c r="C74" s="21"/>
      <c r="D74" s="21"/>
      <c r="E74" s="16"/>
      <c r="F74" s="17"/>
      <c r="G74" s="3" t="s">
        <v>4</v>
      </c>
      <c r="H74" s="3" t="s">
        <v>5</v>
      </c>
      <c r="I74" s="3" t="s">
        <v>6</v>
      </c>
      <c r="J74" s="3" t="s">
        <v>7</v>
      </c>
      <c r="K74" s="3" t="s">
        <v>8</v>
      </c>
      <c r="L74" s="3" t="s">
        <v>9</v>
      </c>
      <c r="M74" s="3" t="s">
        <v>10</v>
      </c>
      <c r="N74" s="3" t="s">
        <v>11</v>
      </c>
      <c r="O74" s="3" t="s">
        <v>12</v>
      </c>
      <c r="P74" s="3" t="s">
        <v>13</v>
      </c>
      <c r="Q74" s="3" t="s">
        <v>14</v>
      </c>
      <c r="R74" s="3" t="s">
        <v>15</v>
      </c>
      <c r="S74" s="3" t="s">
        <v>16</v>
      </c>
      <c r="T74" s="3" t="s">
        <v>17</v>
      </c>
      <c r="U74" s="3" t="s">
        <v>18</v>
      </c>
      <c r="V74" s="3" t="s">
        <v>19</v>
      </c>
      <c r="W74" s="3" t="s">
        <v>20</v>
      </c>
      <c r="X74" s="3" t="s">
        <v>21</v>
      </c>
      <c r="Y74" s="3" t="s">
        <v>22</v>
      </c>
      <c r="Z74" s="3" t="s">
        <v>23</v>
      </c>
      <c r="AA74" s="3" t="s">
        <v>24</v>
      </c>
      <c r="AB74" s="3" t="s">
        <v>25</v>
      </c>
      <c r="AC74" s="3" t="s">
        <v>26</v>
      </c>
      <c r="AD74" s="3" t="s">
        <v>27</v>
      </c>
      <c r="AE74" s="3" t="s">
        <v>28</v>
      </c>
      <c r="AF74" s="3" t="s">
        <v>29</v>
      </c>
      <c r="AG74" s="3" t="s">
        <v>30</v>
      </c>
      <c r="AH74" s="3" t="s">
        <v>31</v>
      </c>
    </row>
    <row r="75" spans="1:35" x14ac:dyDescent="0.25">
      <c r="A75" s="2" t="s">
        <v>56</v>
      </c>
      <c r="B75" s="12">
        <v>0</v>
      </c>
      <c r="C75" s="21">
        <f t="shared" si="1"/>
        <v>0</v>
      </c>
      <c r="E75" s="16"/>
      <c r="F75" s="1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40"/>
      <c r="AC75" s="40"/>
      <c r="AD75" s="40"/>
      <c r="AE75" s="40"/>
      <c r="AF75" s="40"/>
      <c r="AG75" s="40"/>
      <c r="AH75" s="40"/>
    </row>
    <row r="76" spans="1:35" x14ac:dyDescent="0.25">
      <c r="A76" s="2" t="s">
        <v>57</v>
      </c>
      <c r="B76" s="12">
        <v>79</v>
      </c>
      <c r="C76" s="21">
        <f t="shared" si="1"/>
        <v>1846</v>
      </c>
      <c r="D76" s="21">
        <v>99</v>
      </c>
      <c r="E76" s="16">
        <f t="shared" si="2"/>
        <v>9.3232323232323235</v>
      </c>
      <c r="F76" s="17">
        <f t="shared" si="3"/>
        <v>559.39393939393938</v>
      </c>
      <c r="G76" s="4">
        <v>73</v>
      </c>
      <c r="H76" s="4">
        <v>57</v>
      </c>
      <c r="I76" s="4">
        <v>55</v>
      </c>
      <c r="J76" s="4">
        <v>94</v>
      </c>
      <c r="K76" s="4">
        <v>85</v>
      </c>
      <c r="L76" s="1"/>
      <c r="M76" s="1"/>
      <c r="N76" s="4">
        <v>95</v>
      </c>
      <c r="O76" s="4">
        <v>96</v>
      </c>
      <c r="P76" s="4">
        <v>73</v>
      </c>
      <c r="Q76" s="4">
        <v>71</v>
      </c>
      <c r="R76" s="4">
        <v>84</v>
      </c>
      <c r="S76" s="1"/>
      <c r="T76" s="1"/>
      <c r="U76" s="1"/>
      <c r="V76" s="4">
        <v>98</v>
      </c>
      <c r="W76" s="4">
        <v>73</v>
      </c>
      <c r="X76" s="4">
        <v>77</v>
      </c>
      <c r="Y76" s="4">
        <v>95</v>
      </c>
      <c r="Z76" s="4">
        <v>73</v>
      </c>
      <c r="AA76" s="4">
        <v>75</v>
      </c>
      <c r="AB76" s="41">
        <v>78</v>
      </c>
      <c r="AC76" s="41">
        <v>74</v>
      </c>
      <c r="AD76" s="41">
        <v>78</v>
      </c>
      <c r="AE76" s="41">
        <v>56</v>
      </c>
      <c r="AF76" s="41">
        <v>94</v>
      </c>
      <c r="AG76" s="41">
        <v>94</v>
      </c>
      <c r="AH76" s="41">
        <v>98</v>
      </c>
      <c r="AI76" s="23">
        <v>30</v>
      </c>
    </row>
    <row r="77" spans="1:35" x14ac:dyDescent="0.25">
      <c r="A77" s="2" t="s">
        <v>58</v>
      </c>
      <c r="B77" s="12">
        <v>75</v>
      </c>
      <c r="C77" s="21">
        <f t="shared" si="1"/>
        <v>945</v>
      </c>
      <c r="D77" s="21">
        <v>51</v>
      </c>
      <c r="E77" s="16">
        <f t="shared" si="2"/>
        <v>9.264705882352942</v>
      </c>
      <c r="F77" s="17">
        <f t="shared" si="3"/>
        <v>555.88235294117658</v>
      </c>
      <c r="G77" s="1"/>
      <c r="H77" s="1"/>
      <c r="I77" s="1"/>
      <c r="J77" s="1"/>
      <c r="K77" s="1"/>
      <c r="L77" s="4">
        <v>43</v>
      </c>
      <c r="M77" s="4">
        <v>78</v>
      </c>
      <c r="N77" s="4">
        <v>92</v>
      </c>
      <c r="O77" s="4">
        <v>92</v>
      </c>
      <c r="P77" s="1"/>
      <c r="Q77" s="1"/>
      <c r="R77" s="1"/>
      <c r="S77" s="4">
        <v>94</v>
      </c>
      <c r="T77" s="4">
        <v>76</v>
      </c>
      <c r="U77" s="4">
        <v>51</v>
      </c>
      <c r="V77" s="1"/>
      <c r="W77" s="1"/>
      <c r="X77" s="1"/>
      <c r="Y77" s="1"/>
      <c r="Z77" s="1"/>
      <c r="AA77" s="1"/>
      <c r="AB77" s="40"/>
      <c r="AC77" s="40"/>
      <c r="AD77" s="41">
        <v>77</v>
      </c>
      <c r="AE77" s="41">
        <v>56</v>
      </c>
      <c r="AF77" s="41">
        <v>97</v>
      </c>
      <c r="AG77" s="41">
        <v>94</v>
      </c>
      <c r="AH77" s="41">
        <v>95</v>
      </c>
    </row>
    <row r="78" spans="1:35" x14ac:dyDescent="0.25">
      <c r="A78" s="2" t="s">
        <v>59</v>
      </c>
      <c r="B78" s="12">
        <v>0</v>
      </c>
      <c r="C78" s="21">
        <f t="shared" si="1"/>
        <v>0</v>
      </c>
      <c r="D78" s="21"/>
      <c r="E78" s="16"/>
      <c r="F78" s="1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40"/>
      <c r="AC78" s="40"/>
      <c r="AD78" s="40"/>
      <c r="AE78" s="40"/>
      <c r="AF78" s="40"/>
      <c r="AG78" s="40"/>
      <c r="AH78" s="40"/>
    </row>
    <row r="79" spans="1:35" x14ac:dyDescent="0.25">
      <c r="A79" s="2" t="s">
        <v>60</v>
      </c>
      <c r="B79" s="12">
        <v>77</v>
      </c>
      <c r="C79" s="21">
        <f t="shared" si="1"/>
        <v>1839</v>
      </c>
      <c r="D79" s="21">
        <v>100</v>
      </c>
      <c r="E79" s="16">
        <f t="shared" si="2"/>
        <v>9.1950000000000003</v>
      </c>
      <c r="F79" s="17">
        <f t="shared" si="3"/>
        <v>551.70000000000005</v>
      </c>
      <c r="G79" s="4">
        <v>73</v>
      </c>
      <c r="H79" s="4">
        <v>52</v>
      </c>
      <c r="I79" s="4">
        <v>57</v>
      </c>
      <c r="J79" s="4">
        <v>94</v>
      </c>
      <c r="K79" s="4">
        <v>91</v>
      </c>
      <c r="L79" s="4">
        <v>51</v>
      </c>
      <c r="M79" s="4">
        <v>71</v>
      </c>
      <c r="N79" s="4">
        <v>92</v>
      </c>
      <c r="O79" s="4">
        <v>94</v>
      </c>
      <c r="P79" s="4">
        <v>76</v>
      </c>
      <c r="Q79" s="4">
        <v>77</v>
      </c>
      <c r="R79" s="4">
        <v>97</v>
      </c>
      <c r="S79" s="4">
        <v>93</v>
      </c>
      <c r="T79" s="4">
        <v>76</v>
      </c>
      <c r="U79" s="4">
        <v>55</v>
      </c>
      <c r="V79" s="4">
        <v>92</v>
      </c>
      <c r="W79" s="4">
        <v>73</v>
      </c>
      <c r="X79" s="4">
        <v>73</v>
      </c>
      <c r="Y79" s="4">
        <v>92</v>
      </c>
      <c r="Z79" s="4">
        <v>72</v>
      </c>
      <c r="AA79" s="4">
        <v>71</v>
      </c>
      <c r="AB79" s="41">
        <v>71</v>
      </c>
      <c r="AC79" s="41">
        <v>74</v>
      </c>
      <c r="AD79" s="41">
        <v>72</v>
      </c>
      <c r="AE79" s="40"/>
      <c r="AF79" s="40"/>
      <c r="AG79" s="40"/>
      <c r="AH79" s="40"/>
    </row>
    <row r="80" spans="1:35" x14ac:dyDescent="0.25">
      <c r="A80" s="2" t="s">
        <v>61</v>
      </c>
      <c r="B80" s="12">
        <v>0</v>
      </c>
      <c r="C80" s="21">
        <f t="shared" si="1"/>
        <v>0</v>
      </c>
      <c r="D80" s="21"/>
      <c r="E80" s="16"/>
      <c r="F80" s="1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40"/>
      <c r="AC80" s="40"/>
      <c r="AD80" s="40"/>
      <c r="AE80" s="40"/>
      <c r="AF80" s="40"/>
      <c r="AG80" s="40"/>
      <c r="AH80" s="40"/>
    </row>
    <row r="81" spans="1:34" x14ac:dyDescent="0.25">
      <c r="A81" s="2" t="s">
        <v>62</v>
      </c>
      <c r="B81" s="12">
        <v>0</v>
      </c>
      <c r="C81" s="21">
        <f t="shared" si="1"/>
        <v>0</v>
      </c>
      <c r="D81" s="21"/>
      <c r="E81" s="16"/>
      <c r="F81" s="1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40"/>
      <c r="AC81" s="40"/>
      <c r="AD81" s="40"/>
      <c r="AE81" s="40"/>
      <c r="AF81" s="40"/>
      <c r="AG81" s="40"/>
      <c r="AH81" s="40"/>
    </row>
    <row r="82" spans="1:34" x14ac:dyDescent="0.25">
      <c r="A82" s="2" t="s">
        <v>63</v>
      </c>
      <c r="B82" s="12">
        <v>76</v>
      </c>
      <c r="C82" s="21">
        <f t="shared" si="1"/>
        <v>1940</v>
      </c>
      <c r="D82" s="21">
        <v>104</v>
      </c>
      <c r="E82" s="16">
        <f t="shared" si="2"/>
        <v>9.3269230769230766</v>
      </c>
      <c r="F82" s="17">
        <f t="shared" si="3"/>
        <v>559.61538461538464</v>
      </c>
      <c r="G82" s="4">
        <v>79</v>
      </c>
      <c r="H82" s="4">
        <v>43</v>
      </c>
      <c r="I82" s="4">
        <v>56</v>
      </c>
      <c r="J82" s="4">
        <v>97</v>
      </c>
      <c r="K82" s="4">
        <v>92</v>
      </c>
      <c r="L82" s="4">
        <v>60</v>
      </c>
      <c r="M82" s="4">
        <v>75</v>
      </c>
      <c r="N82" s="1"/>
      <c r="O82" s="1"/>
      <c r="P82" s="4">
        <v>74</v>
      </c>
      <c r="Q82" s="4">
        <v>78</v>
      </c>
      <c r="R82" s="4">
        <v>93</v>
      </c>
      <c r="S82" s="4">
        <v>93</v>
      </c>
      <c r="T82" s="4">
        <v>73</v>
      </c>
      <c r="U82" s="4">
        <v>56</v>
      </c>
      <c r="V82" s="4">
        <v>96</v>
      </c>
      <c r="W82" s="4">
        <v>76</v>
      </c>
      <c r="X82" s="4">
        <v>75</v>
      </c>
      <c r="Y82" s="4">
        <v>91</v>
      </c>
      <c r="Z82" s="4">
        <v>75</v>
      </c>
      <c r="AA82" s="4">
        <v>76</v>
      </c>
      <c r="AB82" s="41">
        <v>73</v>
      </c>
      <c r="AC82" s="41">
        <v>69</v>
      </c>
      <c r="AD82" s="40"/>
      <c r="AE82" s="41">
        <v>55</v>
      </c>
      <c r="AF82" s="41">
        <v>95</v>
      </c>
      <c r="AG82" s="41">
        <v>95</v>
      </c>
      <c r="AH82" s="41">
        <v>95</v>
      </c>
    </row>
    <row r="83" spans="1:34" x14ac:dyDescent="0.25">
      <c r="B83" s="13"/>
      <c r="C83" s="23"/>
      <c r="D83" s="24"/>
      <c r="E83" s="25"/>
      <c r="F83" s="7"/>
    </row>
    <row r="84" spans="1:34" ht="18.75" x14ac:dyDescent="0.3">
      <c r="A84" s="15" t="s">
        <v>92</v>
      </c>
      <c r="C84" s="18">
        <f>SUM(C65+C36+C57+C26+C73+C7+C46+C16)</f>
        <v>52855</v>
      </c>
      <c r="D84" s="18">
        <f>SUM(D65+D36+D57+D26+D73+D7+D46+D16)</f>
        <v>936</v>
      </c>
      <c r="E84" s="50">
        <f>SUM(C84/D84)</f>
        <v>56.469017094017097</v>
      </c>
      <c r="F84" s="8">
        <f>SUM(C84/D84/2/3*60)</f>
        <v>564.6901709401709</v>
      </c>
    </row>
    <row r="85" spans="1:34" x14ac:dyDescent="0.25">
      <c r="C85" s="24"/>
      <c r="D85" s="24"/>
      <c r="E85" s="28"/>
      <c r="F85" s="29"/>
    </row>
    <row r="86" spans="1:34" x14ac:dyDescent="0.25">
      <c r="C86" s="24"/>
      <c r="D86" s="24"/>
      <c r="E86" s="28"/>
      <c r="F86" s="29"/>
    </row>
    <row r="87" spans="1:34" x14ac:dyDescent="0.25">
      <c r="C87" s="24"/>
      <c r="D87" s="24"/>
      <c r="E87" s="28"/>
      <c r="F87" s="29"/>
    </row>
    <row r="88" spans="1:34" x14ac:dyDescent="0.25">
      <c r="C88" s="24"/>
      <c r="D88" s="24"/>
      <c r="E88" s="28"/>
      <c r="F88" s="29"/>
    </row>
    <row r="89" spans="1:34" x14ac:dyDescent="0.25">
      <c r="C89" s="24"/>
      <c r="D89" s="24"/>
      <c r="E89" s="28"/>
      <c r="F89" s="29"/>
    </row>
    <row r="90" spans="1:34" x14ac:dyDescent="0.25">
      <c r="C90" s="24"/>
      <c r="D90" s="24"/>
      <c r="E90" s="28"/>
      <c r="F90" s="29"/>
    </row>
    <row r="91" spans="1:34" x14ac:dyDescent="0.25">
      <c r="C91" s="24"/>
      <c r="D91" s="24"/>
      <c r="E91" s="28"/>
      <c r="F91" s="29"/>
    </row>
    <row r="92" spans="1:34" x14ac:dyDescent="0.25">
      <c r="C92" s="24"/>
      <c r="D92" s="24"/>
      <c r="E92" s="28"/>
      <c r="F92" s="29"/>
    </row>
    <row r="93" spans="1:34" x14ac:dyDescent="0.25">
      <c r="C93" s="24"/>
      <c r="D93" s="24"/>
      <c r="E93" s="28"/>
      <c r="F93" s="29"/>
    </row>
    <row r="94" spans="1:34" x14ac:dyDescent="0.25">
      <c r="C94" s="24"/>
      <c r="D94" s="24"/>
      <c r="E94" s="28"/>
      <c r="F94" s="29"/>
    </row>
    <row r="95" spans="1:34" x14ac:dyDescent="0.25">
      <c r="C95" s="24"/>
      <c r="D95" s="24"/>
      <c r="E95" s="28"/>
      <c r="F95" s="29"/>
    </row>
    <row r="96" spans="1:34" x14ac:dyDescent="0.25">
      <c r="C96" s="24"/>
      <c r="D96" s="24"/>
      <c r="E96" s="28"/>
      <c r="F96" s="29"/>
    </row>
    <row r="97" spans="3:6" x14ac:dyDescent="0.25">
      <c r="C97" s="24"/>
      <c r="D97" s="24"/>
      <c r="E97" s="28"/>
      <c r="F97" s="29"/>
    </row>
    <row r="98" spans="3:6" x14ac:dyDescent="0.25">
      <c r="C98" s="24"/>
      <c r="D98" s="24"/>
      <c r="E98" s="28"/>
      <c r="F98" s="29"/>
    </row>
    <row r="99" spans="3:6" x14ac:dyDescent="0.25">
      <c r="C99" s="24"/>
      <c r="D99" s="24"/>
      <c r="E99" s="28"/>
      <c r="F99" s="29"/>
    </row>
    <row r="100" spans="3:6" x14ac:dyDescent="0.25">
      <c r="C100" s="24"/>
      <c r="D100" s="24"/>
      <c r="E100" s="28"/>
      <c r="F100" s="29"/>
    </row>
    <row r="101" spans="3:6" x14ac:dyDescent="0.25">
      <c r="C101" s="24"/>
      <c r="D101" s="24"/>
      <c r="E101" s="28"/>
      <c r="F101" s="29"/>
    </row>
    <row r="102" spans="3:6" x14ac:dyDescent="0.25">
      <c r="C102" s="24"/>
      <c r="D102" s="24"/>
      <c r="E102" s="28"/>
      <c r="F102" s="29"/>
    </row>
    <row r="103" spans="3:6" x14ac:dyDescent="0.25">
      <c r="C103" s="24"/>
      <c r="D103" s="24"/>
      <c r="E103" s="28"/>
      <c r="F103" s="29"/>
    </row>
    <row r="104" spans="3:6" x14ac:dyDescent="0.25">
      <c r="C104" s="24"/>
      <c r="D104" s="24"/>
      <c r="E104" s="28"/>
      <c r="F104" s="29"/>
    </row>
    <row r="105" spans="3:6" x14ac:dyDescent="0.25">
      <c r="C105" s="24"/>
      <c r="D105" s="24"/>
      <c r="E105" s="28"/>
      <c r="F105" s="29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</dc:creator>
  <cp:lastModifiedBy>Werner</cp:lastModifiedBy>
  <dcterms:created xsi:type="dcterms:W3CDTF">2023-01-11T16:07:56Z</dcterms:created>
  <dcterms:modified xsi:type="dcterms:W3CDTF">2023-02-06T14:58:41Z</dcterms:modified>
</cp:coreProperties>
</file>